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330" windowHeight="1185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<sst xmlns="http://schemas.openxmlformats.org/spreadsheetml/2006/main" count="54" uniqueCount="54">
  <si>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>Vorlage für einen Liquiditätsplan</t>
  </si>
  <si>
    <t>Unternehmen:</t>
  </si>
  <si>
    <t>Planung vom:</t>
  </si>
  <si>
    <t>In TEUR</t>
  </si>
  <si>
    <t>I. Quartal</t>
  </si>
  <si>
    <t>II. Quartal</t>
  </si>
  <si>
    <t>III. Quartal</t>
  </si>
  <si>
    <t>IV. Quartal</t>
  </si>
  <si>
    <t>I. Einzahlungen</t>
  </si>
  <si>
    <t>= Summe Einzahlungen</t>
  </si>
  <si>
    <t>II. Auszahlungen</t>
  </si>
  <si>
    <t>Bavarian Saussage Co., Ltd</t>
  </si>
  <si>
    <t>2011</t>
  </si>
  <si>
    <t>Jan 11</t>
  </si>
  <si>
    <t>Feb 11</t>
  </si>
  <si>
    <t>Mar 11</t>
  </si>
  <si>
    <t>Apr 11</t>
  </si>
  <si>
    <t>Mai 11</t>
  </si>
  <si>
    <t>Jun 11</t>
  </si>
  <si>
    <t>Jul 11</t>
  </si>
  <si>
    <t>Aug 11</t>
  </si>
  <si>
    <t>Sep 11</t>
  </si>
  <si>
    <t>Okt 11</t>
  </si>
  <si>
    <t>Nov 11</t>
  </si>
  <si>
    <t>Dez 11</t>
  </si>
  <si>
    <t>Turnover / Deposits</t>
  </si>
  <si>
    <t>Divers commercial Turnover</t>
  </si>
  <si>
    <t>Investments Internal</t>
  </si>
  <si>
    <t>Investments External</t>
  </si>
  <si>
    <t>Material for Production</t>
  </si>
  <si>
    <t>Office</t>
  </si>
  <si>
    <t>Variable Costs</t>
  </si>
  <si>
    <t>Licence Cost &amp; Divers</t>
  </si>
  <si>
    <t>Cost Office / Stationary / Courier</t>
  </si>
  <si>
    <t>Capital cost / Bank Interest</t>
  </si>
  <si>
    <t>Investments / Machine Park</t>
  </si>
  <si>
    <t>Communication</t>
  </si>
  <si>
    <t>Accounting / Law Fees</t>
  </si>
  <si>
    <t>Privat take outs</t>
  </si>
  <si>
    <t>Taxes</t>
  </si>
  <si>
    <t>Car costs</t>
  </si>
  <si>
    <t>Engineering</t>
  </si>
  <si>
    <t>Marekting / Sales</t>
  </si>
  <si>
    <t>Divers cost out</t>
  </si>
  <si>
    <t>Sum Expenses</t>
  </si>
  <si>
    <t xml:space="preserve"> Überschuss / Fehlbetrag</t>
  </si>
  <si>
    <t xml:space="preserve"> + / - Opening Balance of Running accounts</t>
  </si>
  <si>
    <t>Endbestand lfd. Konten</t>
  </si>
  <si>
    <t xml:space="preserve">  + Eingeräumte Kreditlinie</t>
  </si>
  <si>
    <t xml:space="preserve">  = Verfügbare liquide Mittel</t>
  </si>
  <si>
    <t>Fees / Memberships</t>
  </si>
  <si>
    <t>Shop Phuket</t>
  </si>
  <si>
    <t>Shop Patong</t>
  </si>
  <si>
    <t>Salaries &amp; Social Welfare</t>
  </si>
</sst>
</file>

<file path=xl/styles.xml><?xml version="1.0" encoding="utf-8"?>
<styleSheet xmlns="http://schemas.openxmlformats.org/spreadsheetml/2006/main">
  <numFmts count="19">
    <numFmt numFmtId="5" formatCode="&quot;€&quot;#,##0;&quot;€&quot;\-#,##0"/>
    <numFmt numFmtId="6" formatCode="&quot;€&quot;#,##0;[Red]&quot;€&quot;\-#,##0"/>
    <numFmt numFmtId="7" formatCode="&quot;€&quot;#,##0.00;&quot;€&quot;\-#,##0.00"/>
    <numFmt numFmtId="8" formatCode="&quot;€&quot;#,##0.00;[Red]&quot;€&quot;\-#,##0.00"/>
    <numFmt numFmtId="42" formatCode="_ &quot;€&quot;* #,##0_ ;_ &quot;€&quot;* \-#,##0_ ;_ &quot;€&quot;* &quot;-&quot;_ ;_ @_ "/>
    <numFmt numFmtId="41" formatCode="_ * #,##0_ ;_ * \-#,##0_ ;_ * &quot;-&quot;_ ;_ @_ "/>
    <numFmt numFmtId="44" formatCode="_ &quot;€&quot;* #,##0.00_ ;_ &quot;€&quot;* \-#,##0.00_ ;_ &quot;€&quot;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_ ;[Red]\-#,##0.00\ "/>
    <numFmt numFmtId="173" formatCode="[$THB]\ #,##0.00"/>
    <numFmt numFmtId="174" formatCode="_-* #,##0_-;\-* #,##0_-;_-* &quot;-&quot;??_-;_-@_-"/>
  </numFmts>
  <fonts count="2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</fonts>
  <fills count="2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2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3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7" borderId="0" applyNumberFormat="0" applyBorder="0" applyAlignment="0" applyProtection="0"/>
    <xf numFmtId="0" fontId="18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3" borderId="0" applyNumberFormat="0" applyBorder="0" applyAlignment="0" applyProtection="0"/>
    <xf numFmtId="0" fontId="11" fillId="2" borderId="1" applyNumberFormat="0" applyAlignment="0" applyProtection="0"/>
    <xf numFmtId="0" fontId="12" fillId="2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3" borderId="2" applyNumberFormat="0" applyAlignment="0" applyProtection="0"/>
    <xf numFmtId="0" fontId="17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7" fillId="14" borderId="0" applyNumberFormat="0" applyBorder="0" applyAlignment="0" applyProtection="0"/>
    <xf numFmtId="0" fontId="9" fillId="4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8" fillId="15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4" fillId="16" borderId="9" applyNumberFormat="0" applyAlignment="0" applyProtection="0"/>
  </cellStyleXfs>
  <cellXfs count="31"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1" fillId="17" borderId="10" xfId="0" applyFont="1" applyFill="1" applyBorder="1" applyAlignment="1">
      <alignment/>
    </xf>
    <xf numFmtId="49" fontId="1" fillId="17" borderId="10" xfId="0" applyNumberFormat="1" applyFont="1" applyFill="1" applyBorder="1" applyAlignment="1">
      <alignment horizontal="center"/>
    </xf>
    <xf numFmtId="0" fontId="1" fillId="17" borderId="10" xfId="0" applyFont="1" applyFill="1" applyBorder="1" applyAlignment="1">
      <alignment horizontal="center"/>
    </xf>
    <xf numFmtId="0" fontId="1" fillId="18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17" borderId="10" xfId="0" applyFont="1" applyFill="1" applyBorder="1" applyAlignment="1">
      <alignment horizontal="center"/>
    </xf>
    <xf numFmtId="0" fontId="2" fillId="19" borderId="10" xfId="0" applyFont="1" applyFill="1" applyBorder="1" applyAlignment="1">
      <alignment horizontal="center"/>
    </xf>
    <xf numFmtId="0" fontId="2" fillId="18" borderId="10" xfId="0" applyFont="1" applyFill="1" applyBorder="1" applyAlignment="1">
      <alignment horizontal="center"/>
    </xf>
    <xf numFmtId="172" fontId="2" fillId="19" borderId="10" xfId="0" applyNumberFormat="1" applyFont="1" applyFill="1" applyBorder="1" applyAlignment="1" applyProtection="1">
      <alignment/>
      <protection hidden="1"/>
    </xf>
    <xf numFmtId="0" fontId="2" fillId="18" borderId="10" xfId="0" applyFont="1" applyFill="1" applyBorder="1" applyAlignment="1">
      <alignment horizontal="right"/>
    </xf>
    <xf numFmtId="0" fontId="1" fillId="17" borderId="10" xfId="0" applyFont="1" applyFill="1" applyBorder="1" applyAlignment="1">
      <alignment horizontal="left"/>
    </xf>
    <xf numFmtId="0" fontId="1" fillId="18" borderId="10" xfId="0" applyFont="1" applyFill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1" fillId="17" borderId="10" xfId="0" applyFont="1" applyFill="1" applyBorder="1" applyAlignment="1">
      <alignment/>
    </xf>
    <xf numFmtId="38" fontId="1" fillId="18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/>
    </xf>
    <xf numFmtId="173" fontId="2" fillId="0" borderId="10" xfId="0" applyNumberFormat="1" applyFont="1" applyBorder="1" applyAlignment="1">
      <alignment horizontal="right"/>
    </xf>
    <xf numFmtId="173" fontId="2" fillId="17" borderId="10" xfId="0" applyNumberFormat="1" applyFont="1" applyFill="1" applyBorder="1" applyAlignment="1">
      <alignment horizontal="right"/>
    </xf>
    <xf numFmtId="173" fontId="1" fillId="17" borderId="10" xfId="0" applyNumberFormat="1" applyFont="1" applyFill="1" applyBorder="1" applyAlignment="1">
      <alignment horizontal="right"/>
    </xf>
    <xf numFmtId="173" fontId="2" fillId="0" borderId="10" xfId="0" applyNumberFormat="1" applyFont="1" applyFill="1" applyBorder="1" applyAlignment="1">
      <alignment horizontal="right"/>
    </xf>
    <xf numFmtId="49" fontId="1" fillId="17" borderId="10" xfId="0" applyNumberFormat="1" applyFont="1" applyFill="1" applyBorder="1" applyAlignment="1">
      <alignment horizontal="left"/>
    </xf>
    <xf numFmtId="173" fontId="0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Currency" xfId="43"/>
    <cellStyle name="Currency [0]" xfId="44"/>
    <cellStyle name="Eingabe" xfId="45"/>
    <cellStyle name="Ergebnis" xfId="46"/>
    <cellStyle name="Erklärender Text" xfId="47"/>
    <cellStyle name="Gut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EEEEEE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2"/>
  <sheetViews>
    <sheetView tabSelected="1" zoomScalePageLayoutView="0" workbookViewId="0" topLeftCell="A13">
      <selection activeCell="C44" sqref="C44"/>
    </sheetView>
  </sheetViews>
  <sheetFormatPr defaultColWidth="9.140625" defaultRowHeight="12.75"/>
  <cols>
    <col min="1" max="1" width="31.7109375" style="0" bestFit="1" customWidth="1"/>
    <col min="2" max="2" width="20.57421875" style="0" bestFit="1" customWidth="1"/>
    <col min="3" max="11" width="14.140625" style="0" bestFit="1" customWidth="1"/>
    <col min="12" max="12" width="8.00390625" style="0" customWidth="1"/>
    <col min="13" max="13" width="10.7109375" style="0" customWidth="1"/>
    <col min="14" max="16" width="8.00390625" style="0" customWidth="1"/>
    <col min="17" max="17" width="10.7109375" style="0" customWidth="1"/>
    <col min="18" max="16384" width="12.140625" style="0" customWidth="1"/>
  </cols>
  <sheetData>
    <row r="1" spans="1:13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2.75">
      <c r="A3" s="1" t="s">
        <v>1</v>
      </c>
      <c r="B3" s="3" t="s">
        <v>11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2.75">
      <c r="A4" s="1" t="s">
        <v>2</v>
      </c>
      <c r="B4" s="4" t="s">
        <v>12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2.75">
      <c r="A6" s="5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20" ht="12.75">
      <c r="A7" s="6" t="s">
        <v>3</v>
      </c>
      <c r="B7" s="7" t="s">
        <v>13</v>
      </c>
      <c r="C7" s="7" t="s">
        <v>14</v>
      </c>
      <c r="D7" s="7" t="s">
        <v>15</v>
      </c>
      <c r="E7" s="7" t="s">
        <v>4</v>
      </c>
      <c r="F7" s="7" t="s">
        <v>16</v>
      </c>
      <c r="G7" s="7" t="s">
        <v>17</v>
      </c>
      <c r="H7" s="7" t="s">
        <v>18</v>
      </c>
      <c r="I7" s="7" t="s">
        <v>5</v>
      </c>
      <c r="J7" s="7" t="s">
        <v>19</v>
      </c>
      <c r="K7" s="7" t="s">
        <v>20</v>
      </c>
      <c r="L7" s="7" t="s">
        <v>21</v>
      </c>
      <c r="M7" s="7" t="s">
        <v>6</v>
      </c>
      <c r="N7" s="7" t="s">
        <v>22</v>
      </c>
      <c r="O7" s="7" t="s">
        <v>23</v>
      </c>
      <c r="P7" s="7" t="s">
        <v>24</v>
      </c>
      <c r="Q7" s="8" t="s">
        <v>7</v>
      </c>
      <c r="R7" s="9">
        <v>2010</v>
      </c>
      <c r="S7" s="9">
        <v>2011</v>
      </c>
      <c r="T7" s="9">
        <v>2012</v>
      </c>
    </row>
    <row r="8" spans="1:20" ht="12.75">
      <c r="A8" s="10" t="s">
        <v>8</v>
      </c>
      <c r="B8" s="11"/>
      <c r="C8" s="11"/>
      <c r="D8" s="11"/>
      <c r="E8" s="12"/>
      <c r="F8" s="13"/>
      <c r="G8" s="13"/>
      <c r="H8" s="13"/>
      <c r="I8" s="12"/>
      <c r="J8" s="13"/>
      <c r="K8" s="13"/>
      <c r="L8" s="13"/>
      <c r="M8" s="12"/>
      <c r="N8" s="13"/>
      <c r="O8" s="13"/>
      <c r="P8" s="13"/>
      <c r="Q8" s="12"/>
      <c r="R8" s="14"/>
      <c r="S8" s="14"/>
      <c r="T8" s="14"/>
    </row>
    <row r="9" spans="1:20" ht="12.75">
      <c r="A9" s="15" t="s">
        <v>25</v>
      </c>
      <c r="B9" s="23">
        <v>2209714.66</v>
      </c>
      <c r="C9" s="23">
        <v>2386845.03</v>
      </c>
      <c r="D9" s="23">
        <v>2696893</v>
      </c>
      <c r="E9" s="24">
        <f aca="true" t="shared" si="0" ref="E9:E15">SUM(B9:D9)</f>
        <v>7293452.6899999995</v>
      </c>
      <c r="F9" s="23">
        <v>10</v>
      </c>
      <c r="G9" s="23">
        <v>10</v>
      </c>
      <c r="H9" s="23">
        <v>10</v>
      </c>
      <c r="I9" s="24">
        <f aca="true" t="shared" si="1" ref="I9:I15">SUM(F9:H9)</f>
        <v>30</v>
      </c>
      <c r="J9" s="23">
        <v>10</v>
      </c>
      <c r="K9" s="23">
        <v>10</v>
      </c>
      <c r="L9" s="23">
        <v>10</v>
      </c>
      <c r="M9" s="24">
        <f aca="true" t="shared" si="2" ref="M9:M15">SUM(J9:L9)</f>
        <v>30</v>
      </c>
      <c r="N9" s="23">
        <v>10</v>
      </c>
      <c r="O9" s="23">
        <v>10</v>
      </c>
      <c r="P9" s="23">
        <v>10</v>
      </c>
      <c r="Q9" s="24">
        <f aca="true" t="shared" si="3" ref="Q9:Q15">SUM(N9:P9)</f>
        <v>30</v>
      </c>
      <c r="R9" s="16">
        <f aca="true" t="shared" si="4" ref="R9:R15">E9+I9+M9+Q9</f>
        <v>7293542.6899999995</v>
      </c>
      <c r="S9" s="16">
        <v>120</v>
      </c>
      <c r="T9" s="16">
        <v>120</v>
      </c>
    </row>
    <row r="10" spans="1:20" ht="12.75">
      <c r="A10" s="15" t="s">
        <v>26</v>
      </c>
      <c r="B10" s="23">
        <v>0</v>
      </c>
      <c r="C10" s="23">
        <v>0</v>
      </c>
      <c r="D10" s="23">
        <v>0</v>
      </c>
      <c r="E10" s="24">
        <f t="shared" si="0"/>
        <v>0</v>
      </c>
      <c r="F10" s="23">
        <v>20</v>
      </c>
      <c r="G10" s="23">
        <v>20</v>
      </c>
      <c r="H10" s="23">
        <v>20</v>
      </c>
      <c r="I10" s="24">
        <f t="shared" si="1"/>
        <v>60</v>
      </c>
      <c r="J10" s="23">
        <v>20</v>
      </c>
      <c r="K10" s="23">
        <v>20</v>
      </c>
      <c r="L10" s="23">
        <v>20</v>
      </c>
      <c r="M10" s="24">
        <f t="shared" si="2"/>
        <v>60</v>
      </c>
      <c r="N10" s="23">
        <v>20</v>
      </c>
      <c r="O10" s="23">
        <v>20</v>
      </c>
      <c r="P10" s="23">
        <v>20</v>
      </c>
      <c r="Q10" s="24">
        <f t="shared" si="3"/>
        <v>60</v>
      </c>
      <c r="R10" s="16">
        <f t="shared" si="4"/>
        <v>180</v>
      </c>
      <c r="S10" s="16">
        <v>240</v>
      </c>
      <c r="T10" s="16">
        <v>240</v>
      </c>
    </row>
    <row r="11" spans="1:20" ht="12.75">
      <c r="A11" s="15" t="s">
        <v>51</v>
      </c>
      <c r="B11" s="23">
        <v>0</v>
      </c>
      <c r="C11" s="23">
        <v>0</v>
      </c>
      <c r="D11" s="23">
        <v>143815</v>
      </c>
      <c r="E11" s="24">
        <f t="shared" si="0"/>
        <v>143815</v>
      </c>
      <c r="F11" s="23">
        <v>30</v>
      </c>
      <c r="G11" s="23">
        <v>30</v>
      </c>
      <c r="H11" s="23">
        <v>30</v>
      </c>
      <c r="I11" s="24">
        <f t="shared" si="1"/>
        <v>90</v>
      </c>
      <c r="J11" s="23">
        <v>30</v>
      </c>
      <c r="K11" s="23">
        <v>30</v>
      </c>
      <c r="L11" s="23">
        <v>30</v>
      </c>
      <c r="M11" s="24">
        <f t="shared" si="2"/>
        <v>90</v>
      </c>
      <c r="N11" s="23">
        <v>30</v>
      </c>
      <c r="O11" s="23">
        <v>30</v>
      </c>
      <c r="P11" s="23">
        <v>30</v>
      </c>
      <c r="Q11" s="24">
        <f t="shared" si="3"/>
        <v>90</v>
      </c>
      <c r="R11" s="16">
        <f t="shared" si="4"/>
        <v>144085</v>
      </c>
      <c r="S11" s="16">
        <v>360</v>
      </c>
      <c r="T11" s="16">
        <v>360</v>
      </c>
    </row>
    <row r="12" spans="1:20" ht="12.75">
      <c r="A12" s="15" t="s">
        <v>52</v>
      </c>
      <c r="B12" s="23">
        <v>122688</v>
      </c>
      <c r="C12" s="23">
        <v>113246.4</v>
      </c>
      <c r="D12" s="23">
        <v>20302</v>
      </c>
      <c r="E12" s="24"/>
      <c r="F12" s="23"/>
      <c r="G12" s="23"/>
      <c r="H12" s="23"/>
      <c r="I12" s="24"/>
      <c r="J12" s="23"/>
      <c r="K12" s="23"/>
      <c r="L12" s="23"/>
      <c r="M12" s="24"/>
      <c r="N12" s="23"/>
      <c r="O12" s="23"/>
      <c r="P12" s="23"/>
      <c r="Q12" s="24"/>
      <c r="R12" s="16"/>
      <c r="S12" s="16"/>
      <c r="T12" s="16"/>
    </row>
    <row r="13" spans="1:20" ht="12.75">
      <c r="A13" s="15" t="s">
        <v>27</v>
      </c>
      <c r="B13" s="23">
        <v>0</v>
      </c>
      <c r="C13" s="23">
        <v>0</v>
      </c>
      <c r="D13" s="23">
        <v>0</v>
      </c>
      <c r="E13" s="24">
        <f t="shared" si="0"/>
        <v>0</v>
      </c>
      <c r="F13" s="23">
        <v>40</v>
      </c>
      <c r="G13" s="23">
        <v>40</v>
      </c>
      <c r="H13" s="23">
        <v>40</v>
      </c>
      <c r="I13" s="24">
        <f t="shared" si="1"/>
        <v>120</v>
      </c>
      <c r="J13" s="23">
        <v>40</v>
      </c>
      <c r="K13" s="23">
        <v>40</v>
      </c>
      <c r="L13" s="23">
        <v>40</v>
      </c>
      <c r="M13" s="24">
        <f t="shared" si="2"/>
        <v>120</v>
      </c>
      <c r="N13" s="23">
        <v>40</v>
      </c>
      <c r="O13" s="23">
        <v>40</v>
      </c>
      <c r="P13" s="23">
        <v>40</v>
      </c>
      <c r="Q13" s="24">
        <f t="shared" si="3"/>
        <v>120</v>
      </c>
      <c r="R13" s="16">
        <f t="shared" si="4"/>
        <v>360</v>
      </c>
      <c r="S13" s="16">
        <v>480</v>
      </c>
      <c r="T13" s="16">
        <v>480</v>
      </c>
    </row>
    <row r="14" spans="1:20" ht="12.75">
      <c r="A14" s="15" t="s">
        <v>28</v>
      </c>
      <c r="B14" s="23">
        <v>0</v>
      </c>
      <c r="C14" s="23">
        <v>0</v>
      </c>
      <c r="D14" s="23">
        <v>0</v>
      </c>
      <c r="E14" s="24">
        <f t="shared" si="0"/>
        <v>0</v>
      </c>
      <c r="F14" s="23">
        <v>60</v>
      </c>
      <c r="G14" s="23">
        <v>60</v>
      </c>
      <c r="H14" s="23">
        <v>60</v>
      </c>
      <c r="I14" s="24">
        <f t="shared" si="1"/>
        <v>180</v>
      </c>
      <c r="J14" s="23">
        <v>60</v>
      </c>
      <c r="K14" s="23">
        <v>60</v>
      </c>
      <c r="L14" s="23">
        <v>60</v>
      </c>
      <c r="M14" s="24">
        <f t="shared" si="2"/>
        <v>180</v>
      </c>
      <c r="N14" s="23">
        <v>60</v>
      </c>
      <c r="O14" s="23">
        <v>60</v>
      </c>
      <c r="P14" s="23">
        <v>60</v>
      </c>
      <c r="Q14" s="24">
        <f t="shared" si="3"/>
        <v>180</v>
      </c>
      <c r="R14" s="16">
        <f t="shared" si="4"/>
        <v>540</v>
      </c>
      <c r="S14" s="16">
        <v>720</v>
      </c>
      <c r="T14" s="16">
        <v>720</v>
      </c>
    </row>
    <row r="15" spans="1:20" ht="12.75">
      <c r="A15" s="17" t="s">
        <v>9</v>
      </c>
      <c r="B15" s="25">
        <f>SUM(B9:B14)</f>
        <v>2332402.66</v>
      </c>
      <c r="C15" s="25">
        <f>SUM(C9:C14)</f>
        <v>2500091.4299999997</v>
      </c>
      <c r="D15" s="25">
        <f>SUM(D9:D14)</f>
        <v>2861010</v>
      </c>
      <c r="E15" s="25">
        <f t="shared" si="0"/>
        <v>7693504.09</v>
      </c>
      <c r="F15" s="25">
        <f>SUM(F9:F14)</f>
        <v>160</v>
      </c>
      <c r="G15" s="25">
        <f>SUM(G9:G14)</f>
        <v>160</v>
      </c>
      <c r="H15" s="25">
        <f>SUM(H9:H14)</f>
        <v>160</v>
      </c>
      <c r="I15" s="25">
        <f t="shared" si="1"/>
        <v>480</v>
      </c>
      <c r="J15" s="25">
        <f>SUM(J9:J14)</f>
        <v>160</v>
      </c>
      <c r="K15" s="25">
        <f>SUM(K9:K14)</f>
        <v>160</v>
      </c>
      <c r="L15" s="25">
        <f>SUM(L9:L14)</f>
        <v>160</v>
      </c>
      <c r="M15" s="25">
        <f t="shared" si="2"/>
        <v>480</v>
      </c>
      <c r="N15" s="25">
        <f>SUM(N9:N14)</f>
        <v>160</v>
      </c>
      <c r="O15" s="25">
        <f>SUM(O9:O14)</f>
        <v>160</v>
      </c>
      <c r="P15" s="25">
        <f>SUM(P9:P14)</f>
        <v>160</v>
      </c>
      <c r="Q15" s="25">
        <f t="shared" si="3"/>
        <v>480</v>
      </c>
      <c r="R15" s="18">
        <f t="shared" si="4"/>
        <v>7694944.09</v>
      </c>
      <c r="S15" s="18">
        <f>SUM(S8:S14)</f>
        <v>1920</v>
      </c>
      <c r="T15" s="18">
        <f>SUM(T8:T14)</f>
        <v>1920</v>
      </c>
    </row>
    <row r="16" spans="1:20" ht="12.75">
      <c r="A16" s="10" t="s">
        <v>10</v>
      </c>
      <c r="B16" s="23"/>
      <c r="C16" s="23"/>
      <c r="D16" s="23"/>
      <c r="E16" s="24"/>
      <c r="F16" s="26"/>
      <c r="G16" s="26"/>
      <c r="H16" s="26"/>
      <c r="I16" s="24"/>
      <c r="J16" s="26"/>
      <c r="K16" s="26"/>
      <c r="L16" s="26"/>
      <c r="M16" s="24"/>
      <c r="N16" s="26"/>
      <c r="O16" s="26"/>
      <c r="P16" s="26"/>
      <c r="Q16" s="24"/>
      <c r="R16" s="16"/>
      <c r="S16" s="16"/>
      <c r="T16" s="16"/>
    </row>
    <row r="17" spans="1:20" ht="12.75">
      <c r="A17" s="19" t="s">
        <v>30</v>
      </c>
      <c r="B17" s="23">
        <v>273161</v>
      </c>
      <c r="C17" s="23">
        <v>155997.19</v>
      </c>
      <c r="D17" s="23">
        <v>209734</v>
      </c>
      <c r="E17" s="24">
        <f aca="true" t="shared" si="5" ref="E17:E34">SUM(B17:D17)</f>
        <v>638892.19</v>
      </c>
      <c r="F17" s="23">
        <v>10</v>
      </c>
      <c r="G17" s="23">
        <v>10</v>
      </c>
      <c r="H17" s="23">
        <v>10</v>
      </c>
      <c r="I17" s="24">
        <f aca="true" t="shared" si="6" ref="I17:I34">SUM(F17:H17)</f>
        <v>30</v>
      </c>
      <c r="J17" s="23">
        <v>10</v>
      </c>
      <c r="K17" s="23">
        <v>10</v>
      </c>
      <c r="L17" s="23">
        <v>10</v>
      </c>
      <c r="M17" s="24">
        <f aca="true" t="shared" si="7" ref="M17:M34">SUM(J17:L17)</f>
        <v>30</v>
      </c>
      <c r="N17" s="23">
        <v>10</v>
      </c>
      <c r="O17" s="23">
        <v>10</v>
      </c>
      <c r="P17" s="23">
        <v>10</v>
      </c>
      <c r="Q17" s="24">
        <f aca="true" t="shared" si="8" ref="Q17:Q34">SUM(N17:P17)</f>
        <v>30</v>
      </c>
      <c r="R17" s="16">
        <f aca="true" t="shared" si="9" ref="R17:R33">E17+I17+M17+Q17</f>
        <v>638982.19</v>
      </c>
      <c r="S17" s="16">
        <v>120</v>
      </c>
      <c r="T17" s="16">
        <v>120</v>
      </c>
    </row>
    <row r="18" spans="1:20" ht="12.75">
      <c r="A18" s="19" t="s">
        <v>29</v>
      </c>
      <c r="B18" s="23">
        <v>1640839</v>
      </c>
      <c r="C18" s="23">
        <v>1259881.7</v>
      </c>
      <c r="D18" s="23">
        <v>1111432</v>
      </c>
      <c r="E18" s="24">
        <f t="shared" si="5"/>
        <v>4012152.7</v>
      </c>
      <c r="F18" s="23">
        <v>10</v>
      </c>
      <c r="G18" s="23">
        <v>10</v>
      </c>
      <c r="H18" s="23">
        <v>10</v>
      </c>
      <c r="I18" s="24">
        <f t="shared" si="6"/>
        <v>30</v>
      </c>
      <c r="J18" s="23">
        <v>10</v>
      </c>
      <c r="K18" s="23">
        <v>10</v>
      </c>
      <c r="L18" s="23">
        <v>10</v>
      </c>
      <c r="M18" s="24">
        <f t="shared" si="7"/>
        <v>30</v>
      </c>
      <c r="N18" s="23">
        <v>10</v>
      </c>
      <c r="O18" s="23">
        <v>10</v>
      </c>
      <c r="P18" s="23">
        <v>10</v>
      </c>
      <c r="Q18" s="24">
        <f t="shared" si="8"/>
        <v>30</v>
      </c>
      <c r="R18" s="16">
        <f t="shared" si="9"/>
        <v>4012242.7</v>
      </c>
      <c r="S18" s="16">
        <v>120</v>
      </c>
      <c r="T18" s="16">
        <v>120</v>
      </c>
    </row>
    <row r="19" spans="1:20" ht="12.75">
      <c r="A19" s="19" t="s">
        <v>35</v>
      </c>
      <c r="B19" s="23">
        <v>0</v>
      </c>
      <c r="C19" s="23">
        <v>96000</v>
      </c>
      <c r="D19" s="23"/>
      <c r="E19" s="24"/>
      <c r="F19" s="23"/>
      <c r="G19" s="23"/>
      <c r="H19" s="23"/>
      <c r="I19" s="24"/>
      <c r="J19" s="23"/>
      <c r="K19" s="23"/>
      <c r="L19" s="23"/>
      <c r="M19" s="24"/>
      <c r="N19" s="23"/>
      <c r="O19" s="23"/>
      <c r="P19" s="23"/>
      <c r="Q19" s="24"/>
      <c r="R19" s="16"/>
      <c r="S19" s="16"/>
      <c r="T19" s="16"/>
    </row>
    <row r="20" spans="1:20" ht="12.75">
      <c r="A20" s="19" t="s">
        <v>31</v>
      </c>
      <c r="B20" s="23">
        <v>0</v>
      </c>
      <c r="C20" s="23">
        <v>20000</v>
      </c>
      <c r="D20" s="23">
        <v>410</v>
      </c>
      <c r="E20" s="24">
        <f t="shared" si="5"/>
        <v>20410</v>
      </c>
      <c r="F20" s="23">
        <v>10</v>
      </c>
      <c r="G20" s="23">
        <v>10</v>
      </c>
      <c r="H20" s="23">
        <v>10</v>
      </c>
      <c r="I20" s="24">
        <f t="shared" si="6"/>
        <v>30</v>
      </c>
      <c r="J20" s="23">
        <v>10</v>
      </c>
      <c r="K20" s="23">
        <v>10</v>
      </c>
      <c r="L20" s="23">
        <v>10</v>
      </c>
      <c r="M20" s="24">
        <f t="shared" si="7"/>
        <v>30</v>
      </c>
      <c r="N20" s="23">
        <v>10</v>
      </c>
      <c r="O20" s="23">
        <v>10</v>
      </c>
      <c r="P20" s="23">
        <v>10</v>
      </c>
      <c r="Q20" s="24">
        <f t="shared" si="8"/>
        <v>30</v>
      </c>
      <c r="R20" s="16">
        <f t="shared" si="9"/>
        <v>20500</v>
      </c>
      <c r="S20" s="16">
        <v>120</v>
      </c>
      <c r="T20" s="16">
        <v>120</v>
      </c>
    </row>
    <row r="21" spans="1:20" ht="12.75">
      <c r="A21" s="19" t="s">
        <v>53</v>
      </c>
      <c r="B21" s="23">
        <v>512005</v>
      </c>
      <c r="C21" s="23">
        <v>949459.88</v>
      </c>
      <c r="D21" s="23">
        <v>994370</v>
      </c>
      <c r="E21" s="24">
        <f t="shared" si="5"/>
        <v>2455834.88</v>
      </c>
      <c r="F21" s="23">
        <v>10</v>
      </c>
      <c r="G21" s="23">
        <v>10</v>
      </c>
      <c r="H21" s="23">
        <v>10</v>
      </c>
      <c r="I21" s="24">
        <f t="shared" si="6"/>
        <v>30</v>
      </c>
      <c r="J21" s="23">
        <v>10</v>
      </c>
      <c r="K21" s="23">
        <v>10</v>
      </c>
      <c r="L21" s="23">
        <v>10</v>
      </c>
      <c r="M21" s="24">
        <f t="shared" si="7"/>
        <v>30</v>
      </c>
      <c r="N21" s="23">
        <v>10</v>
      </c>
      <c r="O21" s="23">
        <v>10</v>
      </c>
      <c r="P21" s="23">
        <v>10</v>
      </c>
      <c r="Q21" s="24">
        <f t="shared" si="8"/>
        <v>30</v>
      </c>
      <c r="R21" s="16">
        <f t="shared" si="9"/>
        <v>2455924.88</v>
      </c>
      <c r="S21" s="16">
        <v>120</v>
      </c>
      <c r="T21" s="16">
        <v>120</v>
      </c>
    </row>
    <row r="22" spans="1:20" ht="12.75">
      <c r="A22" s="19" t="s">
        <v>32</v>
      </c>
      <c r="B22" s="23">
        <v>0</v>
      </c>
      <c r="C22" s="23">
        <v>0</v>
      </c>
      <c r="D22" s="23">
        <v>0</v>
      </c>
      <c r="E22" s="24">
        <f t="shared" si="5"/>
        <v>0</v>
      </c>
      <c r="F22" s="23">
        <v>10</v>
      </c>
      <c r="G22" s="23">
        <v>10</v>
      </c>
      <c r="H22" s="23">
        <v>10</v>
      </c>
      <c r="I22" s="24">
        <f t="shared" si="6"/>
        <v>30</v>
      </c>
      <c r="J22" s="23">
        <v>10</v>
      </c>
      <c r="K22" s="23">
        <v>10</v>
      </c>
      <c r="L22" s="23">
        <v>10</v>
      </c>
      <c r="M22" s="24">
        <f t="shared" si="7"/>
        <v>30</v>
      </c>
      <c r="N22" s="23">
        <v>10</v>
      </c>
      <c r="O22" s="23">
        <v>10</v>
      </c>
      <c r="P22" s="23">
        <v>10</v>
      </c>
      <c r="Q22" s="24">
        <f t="shared" si="8"/>
        <v>30</v>
      </c>
      <c r="R22" s="16">
        <f t="shared" si="9"/>
        <v>90</v>
      </c>
      <c r="S22" s="16">
        <v>120</v>
      </c>
      <c r="T22" s="16">
        <v>120</v>
      </c>
    </row>
    <row r="23" spans="1:20" ht="12.75">
      <c r="A23" s="19" t="s">
        <v>33</v>
      </c>
      <c r="B23" s="23">
        <v>0</v>
      </c>
      <c r="C23" s="23">
        <v>11554.73</v>
      </c>
      <c r="D23" s="23">
        <v>48151</v>
      </c>
      <c r="E23" s="24">
        <f t="shared" si="5"/>
        <v>59705.729999999996</v>
      </c>
      <c r="F23" s="23">
        <v>10</v>
      </c>
      <c r="G23" s="23">
        <v>10</v>
      </c>
      <c r="H23" s="23">
        <v>10</v>
      </c>
      <c r="I23" s="24">
        <f t="shared" si="6"/>
        <v>30</v>
      </c>
      <c r="J23" s="23">
        <v>10</v>
      </c>
      <c r="K23" s="23">
        <v>10</v>
      </c>
      <c r="L23" s="23">
        <v>10</v>
      </c>
      <c r="M23" s="24">
        <f t="shared" si="7"/>
        <v>30</v>
      </c>
      <c r="N23" s="23">
        <v>10</v>
      </c>
      <c r="O23" s="23">
        <v>10</v>
      </c>
      <c r="P23" s="23">
        <v>10</v>
      </c>
      <c r="Q23" s="24">
        <f t="shared" si="8"/>
        <v>30</v>
      </c>
      <c r="R23" s="16">
        <f t="shared" si="9"/>
        <v>59795.729999999996</v>
      </c>
      <c r="S23" s="16">
        <v>120</v>
      </c>
      <c r="T23" s="16">
        <v>120</v>
      </c>
    </row>
    <row r="24" spans="1:20" ht="12.75">
      <c r="A24" s="19" t="s">
        <v>34</v>
      </c>
      <c r="B24" s="23">
        <v>0</v>
      </c>
      <c r="C24" s="23">
        <v>10</v>
      </c>
      <c r="D24" s="23">
        <v>39410</v>
      </c>
      <c r="E24" s="24">
        <f t="shared" si="5"/>
        <v>39420</v>
      </c>
      <c r="F24" s="23">
        <v>10</v>
      </c>
      <c r="G24" s="23">
        <v>10</v>
      </c>
      <c r="H24" s="23">
        <v>10</v>
      </c>
      <c r="I24" s="24">
        <f t="shared" si="6"/>
        <v>30</v>
      </c>
      <c r="J24" s="23">
        <v>10</v>
      </c>
      <c r="K24" s="23">
        <v>10</v>
      </c>
      <c r="L24" s="23">
        <v>10</v>
      </c>
      <c r="M24" s="24">
        <f t="shared" si="7"/>
        <v>30</v>
      </c>
      <c r="N24" s="23">
        <v>10</v>
      </c>
      <c r="O24" s="23">
        <v>10</v>
      </c>
      <c r="P24" s="23">
        <v>10</v>
      </c>
      <c r="Q24" s="24">
        <f t="shared" si="8"/>
        <v>30</v>
      </c>
      <c r="R24" s="16">
        <f t="shared" si="9"/>
        <v>39510</v>
      </c>
      <c r="S24" s="16">
        <v>120</v>
      </c>
      <c r="T24" s="16">
        <v>120</v>
      </c>
    </row>
    <row r="25" spans="1:20" ht="12.75">
      <c r="A25" s="19" t="s">
        <v>36</v>
      </c>
      <c r="B25" s="23">
        <v>28519</v>
      </c>
      <c r="C25" s="23">
        <v>17305.53</v>
      </c>
      <c r="D25" s="23">
        <v>30037</v>
      </c>
      <c r="E25" s="24">
        <f t="shared" si="5"/>
        <v>75861.53</v>
      </c>
      <c r="F25" s="23">
        <v>10</v>
      </c>
      <c r="G25" s="23">
        <v>10</v>
      </c>
      <c r="H25" s="23">
        <v>10</v>
      </c>
      <c r="I25" s="24">
        <f t="shared" si="6"/>
        <v>30</v>
      </c>
      <c r="J25" s="23">
        <v>10</v>
      </c>
      <c r="K25" s="23">
        <v>10</v>
      </c>
      <c r="L25" s="23">
        <v>10</v>
      </c>
      <c r="M25" s="24">
        <f t="shared" si="7"/>
        <v>30</v>
      </c>
      <c r="N25" s="23">
        <v>10</v>
      </c>
      <c r="O25" s="23">
        <v>10</v>
      </c>
      <c r="P25" s="23">
        <v>10</v>
      </c>
      <c r="Q25" s="24">
        <f t="shared" si="8"/>
        <v>30</v>
      </c>
      <c r="R25" s="16">
        <f t="shared" si="9"/>
        <v>75951.53</v>
      </c>
      <c r="S25" s="16">
        <v>120</v>
      </c>
      <c r="T25" s="16">
        <v>120</v>
      </c>
    </row>
    <row r="26" spans="1:20" ht="12.75">
      <c r="A26" s="19" t="s">
        <v>37</v>
      </c>
      <c r="B26" s="23">
        <v>6812</v>
      </c>
      <c r="C26" s="23">
        <v>48750</v>
      </c>
      <c r="D26" s="23">
        <v>102492</v>
      </c>
      <c r="E26" s="24">
        <f t="shared" si="5"/>
        <v>158054</v>
      </c>
      <c r="F26" s="23">
        <v>10</v>
      </c>
      <c r="G26" s="23">
        <v>10</v>
      </c>
      <c r="H26" s="23">
        <v>10</v>
      </c>
      <c r="I26" s="24">
        <f t="shared" si="6"/>
        <v>30</v>
      </c>
      <c r="J26" s="23">
        <v>10</v>
      </c>
      <c r="K26" s="23">
        <v>10</v>
      </c>
      <c r="L26" s="23">
        <v>10</v>
      </c>
      <c r="M26" s="24">
        <f t="shared" si="7"/>
        <v>30</v>
      </c>
      <c r="N26" s="23">
        <v>10</v>
      </c>
      <c r="O26" s="23">
        <v>10</v>
      </c>
      <c r="P26" s="23">
        <v>10</v>
      </c>
      <c r="Q26" s="24">
        <f t="shared" si="8"/>
        <v>30</v>
      </c>
      <c r="R26" s="16">
        <f t="shared" si="9"/>
        <v>158144</v>
      </c>
      <c r="S26" s="16">
        <v>120</v>
      </c>
      <c r="T26" s="16">
        <v>120</v>
      </c>
    </row>
    <row r="27" spans="1:20" ht="12.75">
      <c r="A27" s="19" t="s">
        <v>38</v>
      </c>
      <c r="B27" s="23">
        <v>0</v>
      </c>
      <c r="C27" s="23">
        <v>0</v>
      </c>
      <c r="D27" s="23">
        <v>10</v>
      </c>
      <c r="E27" s="24">
        <f t="shared" si="5"/>
        <v>10</v>
      </c>
      <c r="F27" s="23">
        <v>10</v>
      </c>
      <c r="G27" s="23">
        <v>10</v>
      </c>
      <c r="H27" s="23">
        <v>10</v>
      </c>
      <c r="I27" s="24">
        <f t="shared" si="6"/>
        <v>30</v>
      </c>
      <c r="J27" s="23">
        <v>10</v>
      </c>
      <c r="K27" s="23">
        <v>10</v>
      </c>
      <c r="L27" s="23">
        <v>10</v>
      </c>
      <c r="M27" s="24">
        <f t="shared" si="7"/>
        <v>30</v>
      </c>
      <c r="N27" s="23">
        <v>10</v>
      </c>
      <c r="O27" s="23">
        <v>10</v>
      </c>
      <c r="P27" s="23">
        <v>10</v>
      </c>
      <c r="Q27" s="24">
        <f t="shared" si="8"/>
        <v>30</v>
      </c>
      <c r="R27" s="16">
        <f t="shared" si="9"/>
        <v>100</v>
      </c>
      <c r="S27" s="16">
        <v>120</v>
      </c>
      <c r="T27" s="16">
        <v>120</v>
      </c>
    </row>
    <row r="28" spans="1:20" ht="12.75">
      <c r="A28" s="19" t="s">
        <v>39</v>
      </c>
      <c r="B28" s="23">
        <v>0</v>
      </c>
      <c r="C28" s="28">
        <v>9649.61</v>
      </c>
      <c r="D28" s="23">
        <v>10</v>
      </c>
      <c r="E28" s="24">
        <f t="shared" si="5"/>
        <v>9659.61</v>
      </c>
      <c r="F28" s="23">
        <v>10</v>
      </c>
      <c r="G28" s="23">
        <v>10</v>
      </c>
      <c r="H28" s="23">
        <v>10</v>
      </c>
      <c r="I28" s="24">
        <f t="shared" si="6"/>
        <v>30</v>
      </c>
      <c r="J28" s="23">
        <v>10</v>
      </c>
      <c r="K28" s="23">
        <v>10</v>
      </c>
      <c r="L28" s="23">
        <v>10</v>
      </c>
      <c r="M28" s="24">
        <f t="shared" si="7"/>
        <v>30</v>
      </c>
      <c r="N28" s="23">
        <v>10</v>
      </c>
      <c r="O28" s="23">
        <v>10</v>
      </c>
      <c r="P28" s="23">
        <v>10</v>
      </c>
      <c r="Q28" s="24">
        <f t="shared" si="8"/>
        <v>30</v>
      </c>
      <c r="R28" s="16">
        <f t="shared" si="9"/>
        <v>9749.61</v>
      </c>
      <c r="S28" s="16">
        <v>120</v>
      </c>
      <c r="T28" s="16">
        <v>120</v>
      </c>
    </row>
    <row r="29" spans="1:20" ht="12.75">
      <c r="A29" s="19" t="s">
        <v>40</v>
      </c>
      <c r="B29" s="23">
        <v>6837</v>
      </c>
      <c r="C29" s="23">
        <v>111361</v>
      </c>
      <c r="D29" s="23">
        <v>141110</v>
      </c>
      <c r="E29" s="24">
        <f t="shared" si="5"/>
        <v>259308</v>
      </c>
      <c r="F29" s="23"/>
      <c r="G29" s="23"/>
      <c r="H29" s="23"/>
      <c r="I29" s="24"/>
      <c r="J29" s="23"/>
      <c r="K29" s="23"/>
      <c r="L29" s="23"/>
      <c r="M29" s="24"/>
      <c r="N29" s="23"/>
      <c r="O29" s="23"/>
      <c r="P29" s="23"/>
      <c r="Q29" s="24"/>
      <c r="R29" s="16"/>
      <c r="S29" s="16"/>
      <c r="T29" s="16"/>
    </row>
    <row r="30" spans="1:20" ht="12.75">
      <c r="A30" s="19" t="s">
        <v>41</v>
      </c>
      <c r="B30" s="23">
        <v>0</v>
      </c>
      <c r="C30" s="23">
        <v>0</v>
      </c>
      <c r="D30" s="23">
        <v>30000</v>
      </c>
      <c r="E30" s="24">
        <f t="shared" si="5"/>
        <v>30000</v>
      </c>
      <c r="F30" s="23"/>
      <c r="G30" s="23"/>
      <c r="H30" s="23"/>
      <c r="I30" s="24"/>
      <c r="J30" s="23"/>
      <c r="K30" s="23"/>
      <c r="L30" s="23"/>
      <c r="M30" s="24"/>
      <c r="N30" s="23"/>
      <c r="O30" s="23"/>
      <c r="P30" s="23"/>
      <c r="Q30" s="24"/>
      <c r="R30" s="16"/>
      <c r="S30" s="16"/>
      <c r="T30" s="16"/>
    </row>
    <row r="31" spans="1:20" ht="12.75">
      <c r="A31" s="19" t="s">
        <v>42</v>
      </c>
      <c r="B31" s="23">
        <v>40479</v>
      </c>
      <c r="C31" s="23">
        <v>51918</v>
      </c>
      <c r="D31" s="23">
        <v>99864</v>
      </c>
      <c r="E31" s="24">
        <f t="shared" si="5"/>
        <v>192261</v>
      </c>
      <c r="F31" s="23"/>
      <c r="G31" s="23"/>
      <c r="H31" s="23"/>
      <c r="I31" s="24"/>
      <c r="J31" s="23"/>
      <c r="K31" s="23"/>
      <c r="L31" s="23"/>
      <c r="M31" s="24"/>
      <c r="N31" s="23"/>
      <c r="O31" s="23"/>
      <c r="P31" s="23"/>
      <c r="Q31" s="24"/>
      <c r="R31" s="16"/>
      <c r="S31" s="16"/>
      <c r="T31" s="16"/>
    </row>
    <row r="32" spans="1:20" ht="12.75">
      <c r="A32" s="19" t="s">
        <v>50</v>
      </c>
      <c r="B32" s="23">
        <v>0</v>
      </c>
      <c r="C32" s="23">
        <v>0</v>
      </c>
      <c r="D32" s="23"/>
      <c r="E32" s="24"/>
      <c r="F32" s="23"/>
      <c r="G32" s="23"/>
      <c r="H32" s="23"/>
      <c r="I32" s="24"/>
      <c r="J32" s="23"/>
      <c r="K32" s="23"/>
      <c r="L32" s="23"/>
      <c r="M32" s="24"/>
      <c r="N32" s="23"/>
      <c r="O32" s="23"/>
      <c r="P32" s="23"/>
      <c r="Q32" s="24"/>
      <c r="R32" s="16"/>
      <c r="S32" s="16"/>
      <c r="T32" s="16"/>
    </row>
    <row r="33" spans="1:20" ht="12.75">
      <c r="A33" s="19" t="s">
        <v>43</v>
      </c>
      <c r="B33" s="23">
        <v>0</v>
      </c>
      <c r="C33" s="23">
        <v>0</v>
      </c>
      <c r="D33" s="23">
        <v>65000</v>
      </c>
      <c r="E33" s="24">
        <f t="shared" si="5"/>
        <v>65000</v>
      </c>
      <c r="F33" s="23">
        <v>10</v>
      </c>
      <c r="G33" s="23">
        <v>10</v>
      </c>
      <c r="H33" s="23">
        <v>10</v>
      </c>
      <c r="I33" s="24">
        <f t="shared" si="6"/>
        <v>30</v>
      </c>
      <c r="J33" s="23">
        <v>10</v>
      </c>
      <c r="K33" s="23">
        <v>10</v>
      </c>
      <c r="L33" s="23">
        <v>10</v>
      </c>
      <c r="M33" s="24">
        <f t="shared" si="7"/>
        <v>30</v>
      </c>
      <c r="N33" s="23">
        <v>10</v>
      </c>
      <c r="O33" s="23">
        <v>10</v>
      </c>
      <c r="P33" s="23">
        <v>10</v>
      </c>
      <c r="Q33" s="24">
        <f t="shared" si="8"/>
        <v>30</v>
      </c>
      <c r="R33" s="16">
        <f t="shared" si="9"/>
        <v>65090</v>
      </c>
      <c r="S33" s="16">
        <v>120</v>
      </c>
      <c r="T33" s="16">
        <v>120</v>
      </c>
    </row>
    <row r="34" spans="1:20" ht="12.75">
      <c r="A34" s="27" t="s">
        <v>44</v>
      </c>
      <c r="B34" s="25">
        <f>SUM(B17:B33)</f>
        <v>2508652</v>
      </c>
      <c r="C34" s="25">
        <f>SUM(C17:C33)</f>
        <v>2731887.6399999997</v>
      </c>
      <c r="D34" s="25">
        <f>SUM(D17:D33)</f>
        <v>2872030</v>
      </c>
      <c r="E34" s="25">
        <f t="shared" si="5"/>
        <v>8112569.64</v>
      </c>
      <c r="F34" s="25">
        <f>SUM(F17:F33)</f>
        <v>120</v>
      </c>
      <c r="G34" s="25">
        <f>SUM(G17:G33)</f>
        <v>120</v>
      </c>
      <c r="H34" s="25">
        <f>SUM(H17:H33)</f>
        <v>120</v>
      </c>
      <c r="I34" s="25">
        <f t="shared" si="6"/>
        <v>360</v>
      </c>
      <c r="J34" s="25">
        <f>SUM(J17:J33)</f>
        <v>120</v>
      </c>
      <c r="K34" s="25">
        <f>SUM(K17:K33)</f>
        <v>120</v>
      </c>
      <c r="L34" s="25">
        <f>SUM(L17:L33)</f>
        <v>120</v>
      </c>
      <c r="M34" s="25">
        <f t="shared" si="7"/>
        <v>360</v>
      </c>
      <c r="N34" s="25">
        <f>SUM(N17:N33)</f>
        <v>120</v>
      </c>
      <c r="O34" s="25">
        <f>SUM(O17:O33)</f>
        <v>120</v>
      </c>
      <c r="P34" s="25">
        <f>SUM(P17:P33)</f>
        <v>120</v>
      </c>
      <c r="Q34" s="25">
        <f t="shared" si="8"/>
        <v>360</v>
      </c>
      <c r="R34" s="18">
        <f>SUM(R17:R33)</f>
        <v>7536080.6400000015</v>
      </c>
      <c r="S34" s="18">
        <f>SUM(S17:S33)</f>
        <v>1440</v>
      </c>
      <c r="T34" s="18">
        <f>SUM(T17:T33)</f>
        <v>1440</v>
      </c>
    </row>
    <row r="35" spans="1:20" ht="12.75">
      <c r="A35" s="20" t="s">
        <v>45</v>
      </c>
      <c r="B35" s="25">
        <f aca="true" t="shared" si="10" ref="B35:T35">B15-B34</f>
        <v>-176249.33999999985</v>
      </c>
      <c r="C35" s="25">
        <f t="shared" si="10"/>
        <v>-231796.20999999996</v>
      </c>
      <c r="D35" s="25">
        <f t="shared" si="10"/>
        <v>-11020</v>
      </c>
      <c r="E35" s="25">
        <f t="shared" si="10"/>
        <v>-419065.5499999998</v>
      </c>
      <c r="F35" s="25">
        <f t="shared" si="10"/>
        <v>40</v>
      </c>
      <c r="G35" s="25">
        <f t="shared" si="10"/>
        <v>40</v>
      </c>
      <c r="H35" s="25">
        <f t="shared" si="10"/>
        <v>40</v>
      </c>
      <c r="I35" s="25">
        <f t="shared" si="10"/>
        <v>120</v>
      </c>
      <c r="J35" s="25">
        <f t="shared" si="10"/>
        <v>40</v>
      </c>
      <c r="K35" s="25">
        <f t="shared" si="10"/>
        <v>40</v>
      </c>
      <c r="L35" s="25">
        <f t="shared" si="10"/>
        <v>40</v>
      </c>
      <c r="M35" s="25">
        <f t="shared" si="10"/>
        <v>120</v>
      </c>
      <c r="N35" s="25">
        <f t="shared" si="10"/>
        <v>40</v>
      </c>
      <c r="O35" s="25">
        <f t="shared" si="10"/>
        <v>40</v>
      </c>
      <c r="P35" s="25">
        <f t="shared" si="10"/>
        <v>40</v>
      </c>
      <c r="Q35" s="25">
        <f t="shared" si="10"/>
        <v>120</v>
      </c>
      <c r="R35" s="21">
        <f t="shared" si="10"/>
        <v>158863.44999999832</v>
      </c>
      <c r="S35" s="21">
        <f t="shared" si="10"/>
        <v>480</v>
      </c>
      <c r="T35" s="21">
        <f t="shared" si="10"/>
        <v>480</v>
      </c>
    </row>
    <row r="36" spans="1:20" ht="12.75">
      <c r="A36" s="22" t="s">
        <v>46</v>
      </c>
      <c r="B36" s="23">
        <v>0</v>
      </c>
      <c r="C36" s="23">
        <v>0</v>
      </c>
      <c r="D36" s="23">
        <v>0</v>
      </c>
      <c r="E36" s="24">
        <f>B36</f>
        <v>0</v>
      </c>
      <c r="F36" s="23">
        <f>E37</f>
        <v>-419065.5499999998</v>
      </c>
      <c r="G36" s="23">
        <f>F37</f>
        <v>-419025.5499999998</v>
      </c>
      <c r="H36" s="23">
        <f>G37</f>
        <v>-418985.5499999998</v>
      </c>
      <c r="I36" s="24">
        <f>F36</f>
        <v>-419065.5499999998</v>
      </c>
      <c r="J36" s="23">
        <f>I37</f>
        <v>-418945.5499999998</v>
      </c>
      <c r="K36" s="23">
        <f>J37</f>
        <v>-418905.5499999998</v>
      </c>
      <c r="L36" s="23">
        <f>K37</f>
        <v>-418865.5499999998</v>
      </c>
      <c r="M36" s="24">
        <f>J36</f>
        <v>-418945.5499999998</v>
      </c>
      <c r="N36" s="23">
        <f>M37</f>
        <v>-418825.5499999998</v>
      </c>
      <c r="O36" s="23">
        <f>N37</f>
        <v>-418785.5499999998</v>
      </c>
      <c r="P36" s="23">
        <f>O37</f>
        <v>-418745.5499999998</v>
      </c>
      <c r="Q36" s="24">
        <f>N36</f>
        <v>-418825.5499999998</v>
      </c>
      <c r="R36" s="16">
        <f>B36</f>
        <v>0</v>
      </c>
      <c r="S36" s="16">
        <f>R37</f>
        <v>158863.44999999832</v>
      </c>
      <c r="T36" s="16">
        <f>S37</f>
        <v>159343.44999999832</v>
      </c>
    </row>
    <row r="37" spans="1:20" ht="12.75">
      <c r="A37" s="22" t="s">
        <v>47</v>
      </c>
      <c r="B37" s="23">
        <f aca="true" t="shared" si="11" ref="B37:T37">B35+B36</f>
        <v>-176249.33999999985</v>
      </c>
      <c r="C37" s="23">
        <v>-231796.21</v>
      </c>
      <c r="D37" s="23">
        <f t="shared" si="11"/>
        <v>-11020</v>
      </c>
      <c r="E37" s="24">
        <f t="shared" si="11"/>
        <v>-419065.5499999998</v>
      </c>
      <c r="F37" s="23">
        <f t="shared" si="11"/>
        <v>-419025.5499999998</v>
      </c>
      <c r="G37" s="23">
        <f t="shared" si="11"/>
        <v>-418985.5499999998</v>
      </c>
      <c r="H37" s="23">
        <f t="shared" si="11"/>
        <v>-418945.5499999998</v>
      </c>
      <c r="I37" s="24">
        <f t="shared" si="11"/>
        <v>-418945.5499999998</v>
      </c>
      <c r="J37" s="23">
        <f t="shared" si="11"/>
        <v>-418905.5499999998</v>
      </c>
      <c r="K37" s="23">
        <f t="shared" si="11"/>
        <v>-418865.5499999998</v>
      </c>
      <c r="L37" s="23">
        <f t="shared" si="11"/>
        <v>-418825.5499999998</v>
      </c>
      <c r="M37" s="24">
        <f t="shared" si="11"/>
        <v>-418825.5499999998</v>
      </c>
      <c r="N37" s="23">
        <f t="shared" si="11"/>
        <v>-418785.5499999998</v>
      </c>
      <c r="O37" s="23">
        <f t="shared" si="11"/>
        <v>-418745.5499999998</v>
      </c>
      <c r="P37" s="23">
        <f t="shared" si="11"/>
        <v>-418705.5499999998</v>
      </c>
      <c r="Q37" s="24">
        <f t="shared" si="11"/>
        <v>-418705.5499999998</v>
      </c>
      <c r="R37" s="16">
        <f t="shared" si="11"/>
        <v>158863.44999999832</v>
      </c>
      <c r="S37" s="16">
        <f t="shared" si="11"/>
        <v>159343.44999999832</v>
      </c>
      <c r="T37" s="16">
        <f t="shared" si="11"/>
        <v>159823.44999999832</v>
      </c>
    </row>
    <row r="38" spans="1:20" ht="12.75">
      <c r="A38" s="22" t="s">
        <v>48</v>
      </c>
      <c r="B38" s="23"/>
      <c r="C38" s="23"/>
      <c r="D38" s="23"/>
      <c r="E38" s="24"/>
      <c r="F38" s="23"/>
      <c r="G38" s="23"/>
      <c r="H38" s="23"/>
      <c r="I38" s="24"/>
      <c r="J38" s="23"/>
      <c r="K38" s="23"/>
      <c r="L38" s="23"/>
      <c r="M38" s="24"/>
      <c r="N38" s="23"/>
      <c r="O38" s="23"/>
      <c r="P38" s="23"/>
      <c r="Q38" s="24"/>
      <c r="R38" s="16"/>
      <c r="S38" s="16"/>
      <c r="T38" s="16"/>
    </row>
    <row r="39" spans="1:20" ht="12.75">
      <c r="A39" s="20" t="s">
        <v>49</v>
      </c>
      <c r="B39" s="25">
        <f aca="true" t="shared" si="12" ref="B39:T39">B37+B38</f>
        <v>-176249.33999999985</v>
      </c>
      <c r="C39" s="25">
        <f t="shared" si="12"/>
        <v>-231796.21</v>
      </c>
      <c r="D39" s="25">
        <f t="shared" si="12"/>
        <v>-11020</v>
      </c>
      <c r="E39" s="25">
        <f t="shared" si="12"/>
        <v>-419065.5499999998</v>
      </c>
      <c r="F39" s="25">
        <f t="shared" si="12"/>
        <v>-419025.5499999998</v>
      </c>
      <c r="G39" s="25">
        <f t="shared" si="12"/>
        <v>-418985.5499999998</v>
      </c>
      <c r="H39" s="25">
        <f t="shared" si="12"/>
        <v>-418945.5499999998</v>
      </c>
      <c r="I39" s="25">
        <f t="shared" si="12"/>
        <v>-418945.5499999998</v>
      </c>
      <c r="J39" s="25">
        <f t="shared" si="12"/>
        <v>-418905.5499999998</v>
      </c>
      <c r="K39" s="25">
        <f t="shared" si="12"/>
        <v>-418865.5499999998</v>
      </c>
      <c r="L39" s="25">
        <f t="shared" si="12"/>
        <v>-418825.5499999998</v>
      </c>
      <c r="M39" s="25">
        <f t="shared" si="12"/>
        <v>-418825.5499999998</v>
      </c>
      <c r="N39" s="25">
        <f t="shared" si="12"/>
        <v>-418785.5499999998</v>
      </c>
      <c r="O39" s="25">
        <f t="shared" si="12"/>
        <v>-418745.5499999998</v>
      </c>
      <c r="P39" s="25">
        <f t="shared" si="12"/>
        <v>-418705.5499999998</v>
      </c>
      <c r="Q39" s="25">
        <f t="shared" si="12"/>
        <v>-418705.5499999998</v>
      </c>
      <c r="R39" s="18">
        <f t="shared" si="12"/>
        <v>158863.44999999832</v>
      </c>
      <c r="S39" s="18">
        <f t="shared" si="12"/>
        <v>159343.44999999832</v>
      </c>
      <c r="T39" s="18">
        <f t="shared" si="12"/>
        <v>159823.44999999832</v>
      </c>
    </row>
    <row r="42" spans="1:18" ht="12.75">
      <c r="A42" s="29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</row>
  </sheetData>
  <sheetProtection/>
  <mergeCells count="1">
    <mergeCell ref="A42:R42"/>
  </mergeCells>
  <printOptions/>
  <pageMargins left="0.7875" right="0.7875" top="0.7875" bottom="0.7875" header="0.09861111111111112" footer="0.09861111111111112"/>
  <pageSetup firstPageNumber="1" useFirstPageNumber="1" fitToHeight="1" fitToWidth="1" horizontalDpi="300" verticalDpi="300" orientation="landscape" paperSize="9"/>
  <headerFooter alignWithMargins="0">
    <oddHeader>&amp;C&amp;12&amp;A</oddHeader>
    <oddFooter>&amp;C&amp;12Seite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BSC</cp:lastModifiedBy>
  <cp:lastPrinted>1601-01-01T00:06:31Z</cp:lastPrinted>
  <dcterms:created xsi:type="dcterms:W3CDTF">2010-06-07T21:00:38Z</dcterms:created>
  <dcterms:modified xsi:type="dcterms:W3CDTF">2011-04-27T04:04:53Z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