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Five-Yr Profit Projec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Mitali Pattnaik</author>
  </authors>
  <commentList>
    <comment ref="B9" authorId="0">
      <text>
        <r>
          <rPr>
            <b/>
            <sz val="8"/>
            <rFont val="Tahoma"/>
            <family val="0"/>
          </rPr>
          <t>Totals and percentages are calculated automatically.</t>
        </r>
      </text>
    </comment>
  </commentList>
</comments>
</file>

<file path=xl/sharedStrings.xml><?xml version="1.0" encoding="utf-8"?>
<sst xmlns="http://schemas.openxmlformats.org/spreadsheetml/2006/main" count="37" uniqueCount="33">
  <si>
    <t>Sales</t>
  </si>
  <si>
    <t>Gross Profit</t>
  </si>
  <si>
    <t>Operating Expenses</t>
  </si>
  <si>
    <t>Outside Services</t>
  </si>
  <si>
    <t>Repairs/ Maintenance</t>
  </si>
  <si>
    <t>Advertising</t>
  </si>
  <si>
    <t>Accounting and Legal</t>
  </si>
  <si>
    <t>Telephone</t>
  </si>
  <si>
    <t>Utilities</t>
  </si>
  <si>
    <t>Insurance</t>
  </si>
  <si>
    <t>Taxes (real estate etc.)</t>
  </si>
  <si>
    <t>Interest</t>
  </si>
  <si>
    <t>Total Expenses</t>
  </si>
  <si>
    <t>Net Profit Before Tax</t>
  </si>
  <si>
    <t>Income Taxes</t>
  </si>
  <si>
    <t>Net Profit After Tax</t>
  </si>
  <si>
    <t>Owner Draw/ Dividends</t>
  </si>
  <si>
    <t>Adj. to Retained Earnings</t>
  </si>
  <si>
    <t>%</t>
  </si>
  <si>
    <t>Salary (Office &amp; Overhead)</t>
  </si>
  <si>
    <t>Depreciation</t>
  </si>
  <si>
    <t>Cost/ Goods Sold (COGS)</t>
  </si>
  <si>
    <t>Building  Reserves</t>
  </si>
  <si>
    <t>Extension + Renovation</t>
  </si>
  <si>
    <t>Mai Khao Construction Co., Ltd</t>
  </si>
  <si>
    <t xml:space="preserve">Payroll </t>
  </si>
  <si>
    <t>Social Taxes (11%)</t>
  </si>
  <si>
    <t>Maintenance &amp; Costs</t>
  </si>
  <si>
    <t xml:space="preserve">Car, </t>
  </si>
  <si>
    <t>Supplies (Packing &amp; operation)</t>
  </si>
  <si>
    <t>Factory Buy</t>
  </si>
  <si>
    <t>Machine Park</t>
  </si>
  <si>
    <t>FiveYear Profit Projection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</si>
</sst>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THB]\ 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10"/>
      <name val="Helv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10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0" fontId="0" fillId="0" borderId="2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tabSelected="1" workbookViewId="0" topLeftCell="A1">
      <pane ySplit="5" topLeftCell="BM27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24.57421875" style="10" customWidth="1"/>
    <col min="2" max="2" width="13.421875" style="10" bestFit="1" customWidth="1"/>
    <col min="3" max="3" width="3.28125" style="10" customWidth="1"/>
    <col min="4" max="4" width="8.140625" style="10" customWidth="1"/>
    <col min="5" max="5" width="3.28125" style="19" customWidth="1"/>
    <col min="6" max="6" width="12.8515625" style="10" bestFit="1" customWidth="1"/>
    <col min="7" max="7" width="3.28125" style="10" customWidth="1"/>
    <col min="8" max="8" width="8.140625" style="10" customWidth="1"/>
    <col min="9" max="9" width="3.28125" style="19" customWidth="1"/>
    <col min="10" max="10" width="12.8515625" style="10" bestFit="1" customWidth="1"/>
    <col min="11" max="11" width="3.28125" style="10" customWidth="1"/>
    <col min="12" max="12" width="8.140625" style="10" customWidth="1"/>
    <col min="13" max="13" width="3.28125" style="19" customWidth="1"/>
    <col min="14" max="14" width="12.8515625" style="10" bestFit="1" customWidth="1"/>
    <col min="15" max="15" width="3.28125" style="10" customWidth="1"/>
    <col min="16" max="16" width="8.140625" style="10" customWidth="1"/>
    <col min="17" max="17" width="13.421875" style="10" bestFit="1" customWidth="1"/>
    <col min="18" max="18" width="8.140625" style="10" customWidth="1"/>
    <col min="19" max="16384" width="9.140625" style="10" customWidth="1"/>
  </cols>
  <sheetData>
    <row r="1" spans="1:18" ht="20.25">
      <c r="A1" s="1" t="s">
        <v>32</v>
      </c>
      <c r="B1" s="8"/>
      <c r="C1" s="8"/>
      <c r="D1" s="6"/>
      <c r="E1" s="17"/>
      <c r="H1" s="6"/>
      <c r="I1" s="17"/>
      <c r="L1" s="6"/>
      <c r="M1" s="17"/>
      <c r="P1" s="6"/>
      <c r="R1" s="6"/>
    </row>
    <row r="2" spans="1:18" ht="15">
      <c r="A2" s="2" t="s">
        <v>24</v>
      </c>
      <c r="B2" s="8"/>
      <c r="C2" s="8"/>
      <c r="D2" s="6"/>
      <c r="E2" s="17"/>
      <c r="H2" s="6"/>
      <c r="I2" s="17"/>
      <c r="L2" s="6"/>
      <c r="M2" s="17"/>
      <c r="P2" s="6"/>
      <c r="R2" s="6"/>
    </row>
    <row r="3" spans="2:18" ht="12.75">
      <c r="B3" s="8"/>
      <c r="C3" s="8"/>
      <c r="D3" s="6"/>
      <c r="E3" s="17"/>
      <c r="H3" s="6"/>
      <c r="I3" s="17"/>
      <c r="L3" s="6"/>
      <c r="M3" s="17"/>
      <c r="P3" s="6"/>
      <c r="R3" s="6"/>
    </row>
    <row r="4" spans="2:18" ht="12.75">
      <c r="B4" s="8"/>
      <c r="C4" s="8"/>
      <c r="D4" s="6"/>
      <c r="E4" s="17"/>
      <c r="H4" s="6"/>
      <c r="I4" s="17"/>
      <c r="L4" s="6"/>
      <c r="M4" s="17"/>
      <c r="P4" s="6"/>
      <c r="R4" s="6"/>
    </row>
    <row r="5" spans="1:19" s="23" customFormat="1" ht="12.75">
      <c r="A5" s="3"/>
      <c r="B5" s="9">
        <v>2012</v>
      </c>
      <c r="C5" s="9"/>
      <c r="D5" s="7" t="s">
        <v>18</v>
      </c>
      <c r="E5" s="18"/>
      <c r="F5" s="9">
        <f>B5+1</f>
        <v>2013</v>
      </c>
      <c r="G5" s="5"/>
      <c r="H5" s="7" t="s">
        <v>18</v>
      </c>
      <c r="I5" s="18"/>
      <c r="J5" s="9">
        <f>B5+2</f>
        <v>2014</v>
      </c>
      <c r="K5" s="5"/>
      <c r="L5" s="7" t="s">
        <v>18</v>
      </c>
      <c r="M5" s="18"/>
      <c r="N5" s="9">
        <f>B5+3</f>
        <v>2015</v>
      </c>
      <c r="O5" s="5"/>
      <c r="P5" s="7" t="s">
        <v>18</v>
      </c>
      <c r="Q5" s="9">
        <v>2016</v>
      </c>
      <c r="R5" s="7" t="s">
        <v>18</v>
      </c>
      <c r="S5" s="34"/>
    </row>
    <row r="6" spans="1:19" s="23" customFormat="1" ht="12.75">
      <c r="A6" s="4"/>
      <c r="B6" s="8"/>
      <c r="C6" s="8"/>
      <c r="D6" s="30"/>
      <c r="E6" s="17"/>
      <c r="F6"/>
      <c r="G6"/>
      <c r="H6" s="6"/>
      <c r="I6" s="17"/>
      <c r="J6"/>
      <c r="K6"/>
      <c r="L6" s="6"/>
      <c r="M6" s="17"/>
      <c r="N6"/>
      <c r="O6"/>
      <c r="P6" s="6"/>
      <c r="Q6"/>
      <c r="R6" s="6"/>
      <c r="S6" s="16"/>
    </row>
    <row r="7" spans="1:19" ht="12.75">
      <c r="A7" s="3" t="s">
        <v>0</v>
      </c>
      <c r="B7" s="25">
        <v>23000000</v>
      </c>
      <c r="C7" s="8"/>
      <c r="D7" s="30">
        <v>1</v>
      </c>
      <c r="E7" s="17"/>
      <c r="F7" s="25">
        <v>37000000</v>
      </c>
      <c r="H7" s="30">
        <v>1</v>
      </c>
      <c r="I7" s="17"/>
      <c r="J7" s="25">
        <v>59000000</v>
      </c>
      <c r="L7" s="30">
        <v>1</v>
      </c>
      <c r="M7" s="17"/>
      <c r="N7" s="25">
        <v>98000000</v>
      </c>
      <c r="P7" s="30">
        <v>1</v>
      </c>
      <c r="Q7" s="25">
        <v>170000000</v>
      </c>
      <c r="R7" s="30">
        <v>1</v>
      </c>
      <c r="S7" s="30"/>
    </row>
    <row r="8" spans="1:19" ht="12.75">
      <c r="A8" s="4" t="s">
        <v>21</v>
      </c>
      <c r="B8" s="29">
        <v>1000000</v>
      </c>
      <c r="C8" s="8"/>
      <c r="D8" s="30">
        <f>IF(B7=0,"-",B8/B7)</f>
        <v>0.043478260869565216</v>
      </c>
      <c r="E8" s="17"/>
      <c r="F8" s="29">
        <v>1800000</v>
      </c>
      <c r="H8" s="30">
        <f>IF(F7=0,"-",F8/F7)</f>
        <v>0.04864864864864865</v>
      </c>
      <c r="I8" s="17"/>
      <c r="J8" s="29">
        <v>2200000</v>
      </c>
      <c r="L8" s="30">
        <f>IF(J7=0,"-",J8/J7)</f>
        <v>0.03728813559322034</v>
      </c>
      <c r="M8" s="17"/>
      <c r="N8" s="29">
        <v>2600000</v>
      </c>
      <c r="P8" s="30">
        <f>IF(N7=0,"-",N8/N7)</f>
        <v>0.026530612244897958</v>
      </c>
      <c r="Q8" s="29">
        <v>3000000</v>
      </c>
      <c r="R8" s="30">
        <f>IF(P7=0,"-",P8/P7)</f>
        <v>0.026530612244897958</v>
      </c>
      <c r="S8" s="35"/>
    </row>
    <row r="9" spans="1:19" ht="12.75">
      <c r="A9" s="3" t="s">
        <v>1</v>
      </c>
      <c r="B9" s="26">
        <f>B7-B8</f>
        <v>22000000</v>
      </c>
      <c r="C9" s="22"/>
      <c r="D9" s="32">
        <f>IF(B7=0,"-",B9/B7)</f>
        <v>0.9565217391304348</v>
      </c>
      <c r="E9" s="17"/>
      <c r="F9" s="26">
        <f>F7-F8</f>
        <v>35200000</v>
      </c>
      <c r="G9" s="23"/>
      <c r="H9" s="32">
        <f>IF(F7=0,"-",F9/F7)</f>
        <v>0.9513513513513514</v>
      </c>
      <c r="I9" s="17"/>
      <c r="J9" s="26">
        <f>J7-J8</f>
        <v>56800000</v>
      </c>
      <c r="K9" s="23"/>
      <c r="L9" s="32">
        <f>IF(J7=0,"-",J9/J7)</f>
        <v>0.9627118644067797</v>
      </c>
      <c r="M9" s="17"/>
      <c r="N9" s="26">
        <f>N7-N8</f>
        <v>95400000</v>
      </c>
      <c r="O9" s="23"/>
      <c r="P9" s="32">
        <f>IF(N7=0,"-",N9/N7)</f>
        <v>0.9734693877551021</v>
      </c>
      <c r="Q9" s="26">
        <f>Q7-Q8</f>
        <v>167000000</v>
      </c>
      <c r="R9" s="32">
        <f>IF(P7=0,"-",P9/P7)</f>
        <v>0.9734693877551021</v>
      </c>
      <c r="S9" s="35"/>
    </row>
    <row r="10" spans="1:19" ht="12.75">
      <c r="A10" s="4"/>
      <c r="B10" s="8"/>
      <c r="C10" s="8"/>
      <c r="D10" s="30"/>
      <c r="E10" s="17"/>
      <c r="H10" s="30"/>
      <c r="I10" s="17"/>
      <c r="L10" s="30"/>
      <c r="M10" s="17"/>
      <c r="P10" s="30"/>
      <c r="R10" s="30"/>
      <c r="S10" s="30"/>
    </row>
    <row r="11" spans="1:19" ht="12.75">
      <c r="A11" s="24" t="s">
        <v>2</v>
      </c>
      <c r="B11" s="20"/>
      <c r="C11" s="20"/>
      <c r="D11" s="33"/>
      <c r="E11" s="17"/>
      <c r="F11" s="21"/>
      <c r="G11" s="21"/>
      <c r="H11" s="33"/>
      <c r="I11" s="17"/>
      <c r="J11" s="21"/>
      <c r="K11" s="21"/>
      <c r="L11" s="33"/>
      <c r="M11" s="17"/>
      <c r="N11" s="21"/>
      <c r="O11" s="21"/>
      <c r="P11" s="33"/>
      <c r="Q11" s="21"/>
      <c r="R11" s="33"/>
      <c r="S11" s="33"/>
    </row>
    <row r="12" spans="1:19" ht="12.75">
      <c r="A12" s="4" t="s">
        <v>19</v>
      </c>
      <c r="B12" s="25">
        <v>760000</v>
      </c>
      <c r="C12" s="8"/>
      <c r="D12" s="30">
        <f>IF($B$7=0,"-",B12/$B$7)</f>
        <v>0.03304347826086956</v>
      </c>
      <c r="E12" s="17"/>
      <c r="F12" s="25">
        <v>760000</v>
      </c>
      <c r="H12" s="30">
        <f>IF($F$7=0,"-",F12/$F$7)</f>
        <v>0.02054054054054054</v>
      </c>
      <c r="I12" s="17"/>
      <c r="J12" s="25">
        <v>1000000</v>
      </c>
      <c r="L12" s="30">
        <f>IF($J$7=0,"-",J12/$J$7)</f>
        <v>0.01694915254237288</v>
      </c>
      <c r="M12" s="17"/>
      <c r="N12" s="25">
        <v>1200000</v>
      </c>
      <c r="P12" s="30">
        <f>IF($N$7=0,"-",N12/$N$7)</f>
        <v>0.012244897959183673</v>
      </c>
      <c r="Q12" s="25">
        <v>1400000</v>
      </c>
      <c r="R12" s="30">
        <f>IF($N$7=0,"-",P12/$N$7)</f>
        <v>1.2494793835901707E-10</v>
      </c>
      <c r="S12" s="30"/>
    </row>
    <row r="13" spans="1:19" ht="12.75">
      <c r="A13" s="4" t="s">
        <v>25</v>
      </c>
      <c r="B13" s="29">
        <v>100000</v>
      </c>
      <c r="C13" s="8"/>
      <c r="D13" s="30">
        <f>IF($B$7=0,"-",B13/$B$7)</f>
        <v>0.004347826086956522</v>
      </c>
      <c r="E13" s="17"/>
      <c r="F13" s="29">
        <v>100000</v>
      </c>
      <c r="H13" s="30">
        <f aca="true" t="shared" si="0" ref="H13:H32">IF($F$7=0,"-",F13/$F$7)</f>
        <v>0.002702702702702703</v>
      </c>
      <c r="I13" s="17"/>
      <c r="J13" s="29">
        <v>120000</v>
      </c>
      <c r="L13" s="30">
        <f aca="true" t="shared" si="1" ref="L13:L32">IF($J$7=0,"-",J13/$J$7)</f>
        <v>0.002033898305084746</v>
      </c>
      <c r="M13" s="17"/>
      <c r="N13" s="29">
        <v>130000</v>
      </c>
      <c r="P13" s="30">
        <f aca="true" t="shared" si="2" ref="P13:R32">IF($N$7=0,"-",N13/$N$7)</f>
        <v>0.001326530612244898</v>
      </c>
      <c r="Q13" s="29">
        <v>140000</v>
      </c>
      <c r="R13" s="30">
        <f t="shared" si="2"/>
        <v>1.3536026655560183E-11</v>
      </c>
      <c r="S13" s="30"/>
    </row>
    <row r="14" spans="1:19" ht="12.75">
      <c r="A14" s="4" t="s">
        <v>26</v>
      </c>
      <c r="B14" s="29">
        <v>83600</v>
      </c>
      <c r="C14" s="8"/>
      <c r="D14" s="30">
        <f>IF($B$7=0,"-",B14/$B$7)</f>
        <v>0.003634782608695652</v>
      </c>
      <c r="E14" s="17"/>
      <c r="F14" s="29">
        <v>83600</v>
      </c>
      <c r="H14" s="30">
        <f>IF($B$7=0,"-",F14/$B$7)</f>
        <v>0.003634782608695652</v>
      </c>
      <c r="I14" s="17"/>
      <c r="J14" s="29">
        <v>110000</v>
      </c>
      <c r="L14" s="30">
        <f>IF($B$7=0,"-",J14/$B$7)</f>
        <v>0.004782608695652174</v>
      </c>
      <c r="M14" s="17"/>
      <c r="N14" s="29">
        <v>132000</v>
      </c>
      <c r="P14" s="30">
        <f>IF($B$7=0,"-",N14/$B$7)</f>
        <v>0.005739130434782609</v>
      </c>
      <c r="Q14" s="29">
        <v>154000</v>
      </c>
      <c r="R14" s="30">
        <f>IF($B$7=0,"-",P14/$B$7)</f>
        <v>2.495274102079395E-10</v>
      </c>
      <c r="S14" s="30"/>
    </row>
    <row r="15" spans="1:19" ht="12.75">
      <c r="A15" s="4" t="s">
        <v>3</v>
      </c>
      <c r="B15" s="29">
        <v>36000</v>
      </c>
      <c r="C15" s="8"/>
      <c r="D15" s="30">
        <f aca="true" t="shared" si="3" ref="D15:D32">IF($B$7=0,"-",B15/$B$7)</f>
        <v>0.001565217391304348</v>
      </c>
      <c r="E15" s="17"/>
      <c r="F15" s="29">
        <v>36000</v>
      </c>
      <c r="H15" s="30">
        <f t="shared" si="0"/>
        <v>0.0009729729729729729</v>
      </c>
      <c r="I15" s="17"/>
      <c r="J15" s="29">
        <v>40000</v>
      </c>
      <c r="L15" s="30">
        <f t="shared" si="1"/>
        <v>0.0006779661016949153</v>
      </c>
      <c r="M15" s="17"/>
      <c r="N15" s="29">
        <v>40000</v>
      </c>
      <c r="P15" s="30">
        <f t="shared" si="2"/>
        <v>0.00040816326530612246</v>
      </c>
      <c r="Q15" s="29">
        <v>40000</v>
      </c>
      <c r="R15" s="30">
        <f t="shared" si="2"/>
        <v>4.164931278633903E-12</v>
      </c>
      <c r="S15" s="30"/>
    </row>
    <row r="16" spans="1:19" ht="25.5">
      <c r="A16" s="4" t="s">
        <v>29</v>
      </c>
      <c r="B16" s="29">
        <v>11100000</v>
      </c>
      <c r="C16" s="8"/>
      <c r="D16" s="30">
        <f t="shared" si="3"/>
        <v>0.4826086956521739</v>
      </c>
      <c r="E16" s="17"/>
      <c r="F16" s="29">
        <v>14200000</v>
      </c>
      <c r="H16" s="30">
        <f t="shared" si="0"/>
        <v>0.3837837837837838</v>
      </c>
      <c r="I16" s="17"/>
      <c r="J16" s="29">
        <v>18300000</v>
      </c>
      <c r="L16" s="30">
        <f t="shared" si="1"/>
        <v>0.3101694915254237</v>
      </c>
      <c r="M16" s="17"/>
      <c r="N16" s="29">
        <v>26400000</v>
      </c>
      <c r="P16" s="30">
        <f t="shared" si="2"/>
        <v>0.2693877551020408</v>
      </c>
      <c r="Q16" s="29">
        <v>40400000</v>
      </c>
      <c r="R16" s="30">
        <f t="shared" si="2"/>
        <v>2.7488546438983757E-09</v>
      </c>
      <c r="S16" s="30"/>
    </row>
    <row r="17" spans="1:19" ht="12.75">
      <c r="A17" s="4" t="s">
        <v>4</v>
      </c>
      <c r="B17" s="29">
        <v>360000</v>
      </c>
      <c r="C17" s="8"/>
      <c r="D17" s="30">
        <f t="shared" si="3"/>
        <v>0.01565217391304348</v>
      </c>
      <c r="E17" s="17"/>
      <c r="F17" s="29">
        <v>360000</v>
      </c>
      <c r="H17" s="30">
        <f t="shared" si="0"/>
        <v>0.00972972972972973</v>
      </c>
      <c r="I17" s="17"/>
      <c r="J17" s="29">
        <v>360000</v>
      </c>
      <c r="L17" s="30">
        <f t="shared" si="1"/>
        <v>0.006101694915254237</v>
      </c>
      <c r="M17" s="17"/>
      <c r="N17" s="29">
        <v>400000</v>
      </c>
      <c r="P17" s="30">
        <f t="shared" si="2"/>
        <v>0.004081632653061225</v>
      </c>
      <c r="Q17" s="29">
        <v>400000</v>
      </c>
      <c r="R17" s="30">
        <f t="shared" si="2"/>
        <v>4.164931278633903E-11</v>
      </c>
      <c r="S17" s="30"/>
    </row>
    <row r="18" spans="1:19" ht="12.75">
      <c r="A18" s="4" t="s">
        <v>5</v>
      </c>
      <c r="B18" s="29">
        <v>400000</v>
      </c>
      <c r="C18" s="8"/>
      <c r="D18" s="30">
        <f t="shared" si="3"/>
        <v>0.017391304347826087</v>
      </c>
      <c r="E18" s="17"/>
      <c r="F18" s="29">
        <v>400000</v>
      </c>
      <c r="H18" s="30">
        <f t="shared" si="0"/>
        <v>0.010810810810810811</v>
      </c>
      <c r="I18" s="17"/>
      <c r="J18" s="29">
        <v>400000</v>
      </c>
      <c r="L18" s="30">
        <f t="shared" si="1"/>
        <v>0.006779661016949152</v>
      </c>
      <c r="M18" s="17"/>
      <c r="N18" s="29">
        <v>350000</v>
      </c>
      <c r="P18" s="30">
        <f t="shared" si="2"/>
        <v>0.0035714285714285713</v>
      </c>
      <c r="Q18" s="29">
        <v>300000</v>
      </c>
      <c r="R18" s="30">
        <f t="shared" si="2"/>
        <v>3.644314868804664E-11</v>
      </c>
      <c r="S18" s="30"/>
    </row>
    <row r="19" spans="1:19" ht="12.75">
      <c r="A19" s="4" t="s">
        <v>28</v>
      </c>
      <c r="B19" s="29">
        <v>180000</v>
      </c>
      <c r="C19" s="8"/>
      <c r="D19" s="30">
        <f t="shared" si="3"/>
        <v>0.00782608695652174</v>
      </c>
      <c r="E19" s="17"/>
      <c r="F19" s="29">
        <v>0</v>
      </c>
      <c r="H19" s="30">
        <f t="shared" si="0"/>
        <v>0</v>
      </c>
      <c r="I19" s="17"/>
      <c r="J19" s="29">
        <v>0</v>
      </c>
      <c r="L19" s="30">
        <f t="shared" si="1"/>
        <v>0</v>
      </c>
      <c r="M19" s="17"/>
      <c r="N19" s="29">
        <v>0</v>
      </c>
      <c r="P19" s="30">
        <f t="shared" si="2"/>
        <v>0</v>
      </c>
      <c r="Q19" s="29">
        <v>0</v>
      </c>
      <c r="R19" s="30">
        <f t="shared" si="2"/>
        <v>0</v>
      </c>
      <c r="S19" s="30"/>
    </row>
    <row r="20" spans="1:19" ht="12.75">
      <c r="A20" s="4" t="s">
        <v>27</v>
      </c>
      <c r="B20" s="29">
        <v>75000</v>
      </c>
      <c r="C20" s="8"/>
      <c r="D20" s="30">
        <f t="shared" si="3"/>
        <v>0.003260869565217391</v>
      </c>
      <c r="E20" s="17"/>
      <c r="F20" s="29">
        <v>75000</v>
      </c>
      <c r="H20" s="30">
        <f t="shared" si="0"/>
        <v>0.002027027027027027</v>
      </c>
      <c r="I20" s="17"/>
      <c r="J20" s="29">
        <v>80000</v>
      </c>
      <c r="L20" s="30">
        <f t="shared" si="1"/>
        <v>0.0013559322033898306</v>
      </c>
      <c r="M20" s="17"/>
      <c r="N20" s="29">
        <v>80000</v>
      </c>
      <c r="P20" s="30">
        <f t="shared" si="2"/>
        <v>0.0008163265306122449</v>
      </c>
      <c r="Q20" s="29">
        <v>90000</v>
      </c>
      <c r="R20" s="30">
        <f t="shared" si="2"/>
        <v>8.329862557267806E-12</v>
      </c>
      <c r="S20" s="30"/>
    </row>
    <row r="21" spans="1:19" ht="12.75">
      <c r="A21" s="4" t="s">
        <v>6</v>
      </c>
      <c r="B21" s="29">
        <v>36000</v>
      </c>
      <c r="C21" s="8"/>
      <c r="D21" s="30">
        <f t="shared" si="3"/>
        <v>0.001565217391304348</v>
      </c>
      <c r="E21" s="17"/>
      <c r="F21" s="29">
        <v>40000</v>
      </c>
      <c r="H21" s="30">
        <f t="shared" si="0"/>
        <v>0.001081081081081081</v>
      </c>
      <c r="I21" s="17"/>
      <c r="J21" s="29">
        <v>40000</v>
      </c>
      <c r="L21" s="30">
        <f t="shared" si="1"/>
        <v>0.0006779661016949153</v>
      </c>
      <c r="M21" s="17"/>
      <c r="N21" s="29">
        <v>45000</v>
      </c>
      <c r="P21" s="30">
        <f t="shared" si="2"/>
        <v>0.00045918367346938773</v>
      </c>
      <c r="Q21" s="29">
        <v>45000</v>
      </c>
      <c r="R21" s="30">
        <f t="shared" si="2"/>
        <v>4.68554768846314E-12</v>
      </c>
      <c r="S21" s="30"/>
    </row>
    <row r="22" spans="1:19" ht="12.75">
      <c r="A22" s="4" t="s">
        <v>30</v>
      </c>
      <c r="B22" s="29">
        <v>1000000</v>
      </c>
      <c r="C22" s="8"/>
      <c r="D22" s="30">
        <f t="shared" si="3"/>
        <v>0.043478260869565216</v>
      </c>
      <c r="E22" s="17"/>
      <c r="F22" s="29">
        <v>1000000</v>
      </c>
      <c r="H22" s="30">
        <f t="shared" si="0"/>
        <v>0.02702702702702703</v>
      </c>
      <c r="I22" s="17"/>
      <c r="J22" s="29">
        <v>0</v>
      </c>
      <c r="L22" s="30">
        <f t="shared" si="1"/>
        <v>0</v>
      </c>
      <c r="M22" s="17"/>
      <c r="N22" s="29">
        <v>0</v>
      </c>
      <c r="P22" s="30">
        <f t="shared" si="2"/>
        <v>0</v>
      </c>
      <c r="Q22" s="29">
        <v>0</v>
      </c>
      <c r="R22" s="30">
        <f t="shared" si="2"/>
        <v>0</v>
      </c>
      <c r="S22" s="30"/>
    </row>
    <row r="23" spans="1:19" ht="12.75">
      <c r="A23" s="4" t="s">
        <v>7</v>
      </c>
      <c r="B23" s="29">
        <v>4800</v>
      </c>
      <c r="C23" s="8"/>
      <c r="D23" s="30">
        <f t="shared" si="3"/>
        <v>0.00020869565217391305</v>
      </c>
      <c r="E23" s="17"/>
      <c r="F23" s="29">
        <v>5200</v>
      </c>
      <c r="H23" s="30">
        <f t="shared" si="0"/>
        <v>0.00014054054054054053</v>
      </c>
      <c r="I23" s="17"/>
      <c r="J23" s="29">
        <v>6000</v>
      </c>
      <c r="L23" s="30">
        <f t="shared" si="1"/>
        <v>0.00010169491525423729</v>
      </c>
      <c r="M23" s="17"/>
      <c r="N23" s="29">
        <v>6000</v>
      </c>
      <c r="P23" s="30">
        <f t="shared" si="2"/>
        <v>6.122448979591836E-05</v>
      </c>
      <c r="Q23" s="29">
        <v>6000</v>
      </c>
      <c r="R23" s="30">
        <f t="shared" si="2"/>
        <v>6.247396917950854E-13</v>
      </c>
      <c r="S23" s="30"/>
    </row>
    <row r="24" spans="1:19" ht="12.75">
      <c r="A24" s="4" t="s">
        <v>8</v>
      </c>
      <c r="B24" s="29">
        <v>84000</v>
      </c>
      <c r="C24" s="8"/>
      <c r="D24" s="30">
        <f t="shared" si="3"/>
        <v>0.0036521739130434784</v>
      </c>
      <c r="E24" s="17"/>
      <c r="F24" s="29">
        <v>84000</v>
      </c>
      <c r="H24" s="30">
        <f t="shared" si="0"/>
        <v>0.00227027027027027</v>
      </c>
      <c r="I24" s="17"/>
      <c r="J24" s="29">
        <v>90000</v>
      </c>
      <c r="L24" s="30">
        <f t="shared" si="1"/>
        <v>0.0015254237288135593</v>
      </c>
      <c r="M24" s="17"/>
      <c r="N24" s="29">
        <v>95000</v>
      </c>
      <c r="P24" s="30">
        <v>0.9</v>
      </c>
      <c r="Q24" s="29">
        <v>100000</v>
      </c>
      <c r="R24" s="30">
        <v>0.9</v>
      </c>
      <c r="S24" s="30"/>
    </row>
    <row r="25" spans="1:19" ht="12.75">
      <c r="A25" s="4" t="s">
        <v>9</v>
      </c>
      <c r="B25" s="29">
        <v>180000</v>
      </c>
      <c r="C25" s="8"/>
      <c r="D25" s="30">
        <f t="shared" si="3"/>
        <v>0.00782608695652174</v>
      </c>
      <c r="E25" s="17"/>
      <c r="F25" s="29">
        <v>180000</v>
      </c>
      <c r="H25" s="30">
        <f t="shared" si="0"/>
        <v>0.004864864864864865</v>
      </c>
      <c r="I25" s="17"/>
      <c r="J25" s="29">
        <v>180000</v>
      </c>
      <c r="L25" s="30">
        <f t="shared" si="1"/>
        <v>0.0030508474576271187</v>
      </c>
      <c r="M25" s="17"/>
      <c r="N25" s="29">
        <v>180000</v>
      </c>
      <c r="P25" s="30">
        <f t="shared" si="2"/>
        <v>0.001836734693877551</v>
      </c>
      <c r="Q25" s="29">
        <v>180000</v>
      </c>
      <c r="R25" s="30">
        <f t="shared" si="2"/>
        <v>1.874219075385256E-11</v>
      </c>
      <c r="S25" s="30"/>
    </row>
    <row r="26" spans="1:19" ht="12.75">
      <c r="A26" s="4" t="s">
        <v>10</v>
      </c>
      <c r="B26" s="29">
        <v>200000</v>
      </c>
      <c r="C26" s="8"/>
      <c r="D26" s="30">
        <f t="shared" si="3"/>
        <v>0.008695652173913044</v>
      </c>
      <c r="E26" s="17"/>
      <c r="F26" s="29">
        <v>400000</v>
      </c>
      <c r="H26" s="30">
        <f t="shared" si="0"/>
        <v>0.010810810810810811</v>
      </c>
      <c r="I26" s="17"/>
      <c r="J26" s="29">
        <v>400000</v>
      </c>
      <c r="L26" s="30">
        <f t="shared" si="1"/>
        <v>0.006779661016949152</v>
      </c>
      <c r="M26" s="17"/>
      <c r="N26" s="29">
        <v>400000</v>
      </c>
      <c r="P26" s="30">
        <f t="shared" si="2"/>
        <v>0.004081632653061225</v>
      </c>
      <c r="Q26" s="29">
        <v>400000</v>
      </c>
      <c r="R26" s="30">
        <f t="shared" si="2"/>
        <v>4.164931278633903E-11</v>
      </c>
      <c r="S26" s="30"/>
    </row>
    <row r="27" spans="1:19" ht="12.75">
      <c r="A27" s="4" t="s">
        <v>11</v>
      </c>
      <c r="B27" s="29">
        <v>0</v>
      </c>
      <c r="C27" s="8"/>
      <c r="D27" s="30">
        <f t="shared" si="3"/>
        <v>0</v>
      </c>
      <c r="E27" s="17"/>
      <c r="F27" s="29">
        <v>0</v>
      </c>
      <c r="H27" s="30">
        <f t="shared" si="0"/>
        <v>0</v>
      </c>
      <c r="I27" s="17"/>
      <c r="J27" s="29">
        <v>0</v>
      </c>
      <c r="L27" s="30">
        <f t="shared" si="1"/>
        <v>0</v>
      </c>
      <c r="M27" s="17"/>
      <c r="N27" s="29">
        <v>0</v>
      </c>
      <c r="P27" s="30">
        <f t="shared" si="2"/>
        <v>0</v>
      </c>
      <c r="Q27" s="29">
        <v>0</v>
      </c>
      <c r="R27" s="30">
        <f t="shared" si="2"/>
        <v>0</v>
      </c>
      <c r="S27" s="30"/>
    </row>
    <row r="28" spans="1:19" ht="12.75">
      <c r="A28" s="4" t="s">
        <v>31</v>
      </c>
      <c r="B28" s="29">
        <v>795250</v>
      </c>
      <c r="C28" s="8"/>
      <c r="D28" s="30">
        <f t="shared" si="3"/>
        <v>0.034576086956521736</v>
      </c>
      <c r="E28" s="17"/>
      <c r="F28" s="29">
        <v>795250</v>
      </c>
      <c r="H28" s="30">
        <f t="shared" si="0"/>
        <v>0.021493243243243244</v>
      </c>
      <c r="I28" s="17"/>
      <c r="J28" s="29">
        <v>100000</v>
      </c>
      <c r="L28" s="30">
        <f t="shared" si="1"/>
        <v>0.001694915254237288</v>
      </c>
      <c r="M28" s="17"/>
      <c r="N28" s="29">
        <v>100000</v>
      </c>
      <c r="P28" s="30">
        <f t="shared" si="2"/>
        <v>0.0010204081632653062</v>
      </c>
      <c r="Q28" s="29">
        <v>100000</v>
      </c>
      <c r="R28" s="30">
        <f t="shared" si="2"/>
        <v>1.0412328196584758E-11</v>
      </c>
      <c r="S28" s="30"/>
    </row>
    <row r="29" spans="1:19" ht="12.75">
      <c r="A29" s="4" t="s">
        <v>20</v>
      </c>
      <c r="B29" s="29">
        <v>159050</v>
      </c>
      <c r="C29" s="8"/>
      <c r="D29" s="30">
        <f t="shared" si="3"/>
        <v>0.006915217391304348</v>
      </c>
      <c r="E29" s="17"/>
      <c r="F29" s="29">
        <v>318100</v>
      </c>
      <c r="H29" s="30">
        <f t="shared" si="0"/>
        <v>0.008597297297297298</v>
      </c>
      <c r="I29" s="17"/>
      <c r="J29" s="29">
        <v>318210</v>
      </c>
      <c r="L29" s="30">
        <f t="shared" si="1"/>
        <v>0.005393389830508475</v>
      </c>
      <c r="M29" s="17"/>
      <c r="N29" s="29">
        <v>318210</v>
      </c>
      <c r="P29" s="30">
        <f t="shared" si="2"/>
        <v>0.0032470408163265308</v>
      </c>
      <c r="Q29" s="29">
        <v>318210</v>
      </c>
      <c r="R29" s="30">
        <f t="shared" si="2"/>
        <v>3.3133069554352355E-11</v>
      </c>
      <c r="S29" s="30"/>
    </row>
    <row r="30" spans="1:19" ht="12.75">
      <c r="A30" s="4" t="s">
        <v>22</v>
      </c>
      <c r="B30" s="29">
        <v>500000</v>
      </c>
      <c r="C30" s="8"/>
      <c r="D30" s="30">
        <f t="shared" si="3"/>
        <v>0.021739130434782608</v>
      </c>
      <c r="E30" s="17"/>
      <c r="F30" s="29">
        <v>1000000</v>
      </c>
      <c r="H30" s="30">
        <f t="shared" si="0"/>
        <v>0.02702702702702703</v>
      </c>
      <c r="I30" s="17"/>
      <c r="J30" s="29">
        <v>1200000</v>
      </c>
      <c r="L30" s="30">
        <f t="shared" si="1"/>
        <v>0.020338983050847456</v>
      </c>
      <c r="M30" s="17"/>
      <c r="N30" s="29">
        <v>1400000</v>
      </c>
      <c r="P30" s="30">
        <f t="shared" si="2"/>
        <v>0.014285714285714285</v>
      </c>
      <c r="Q30" s="29">
        <v>1400000</v>
      </c>
      <c r="R30" s="30">
        <f t="shared" si="2"/>
        <v>1.4577259475218657E-10</v>
      </c>
      <c r="S30" s="30"/>
    </row>
    <row r="31" spans="1:19" ht="12.75">
      <c r="A31" s="4" t="s">
        <v>23</v>
      </c>
      <c r="B31" s="29">
        <v>800000</v>
      </c>
      <c r="C31" s="8"/>
      <c r="D31" s="30">
        <f t="shared" si="3"/>
        <v>0.034782608695652174</v>
      </c>
      <c r="E31" s="17"/>
      <c r="F31" s="29">
        <v>60000</v>
      </c>
      <c r="H31" s="30">
        <f t="shared" si="0"/>
        <v>0.0016216216216216215</v>
      </c>
      <c r="I31" s="17"/>
      <c r="J31" s="29">
        <v>80000</v>
      </c>
      <c r="L31" s="30">
        <f t="shared" si="1"/>
        <v>0.0013559322033898306</v>
      </c>
      <c r="M31" s="17"/>
      <c r="N31" s="29">
        <v>80000</v>
      </c>
      <c r="P31" s="30">
        <f t="shared" si="2"/>
        <v>0.0008163265306122449</v>
      </c>
      <c r="Q31" s="29">
        <v>80000</v>
      </c>
      <c r="R31" s="30">
        <f t="shared" si="2"/>
        <v>8.329862557267806E-12</v>
      </c>
      <c r="S31" s="30"/>
    </row>
    <row r="32" spans="1:19" s="14" customFormat="1" ht="13.5" thickBot="1">
      <c r="A32" s="15" t="s">
        <v>12</v>
      </c>
      <c r="B32" s="27">
        <f>SUM(B12:B31)</f>
        <v>16853700</v>
      </c>
      <c r="C32" s="20"/>
      <c r="D32" s="31">
        <f t="shared" si="3"/>
        <v>0.7327695652173913</v>
      </c>
      <c r="E32" s="17"/>
      <c r="F32" s="27">
        <f>SUM(F12:F31)</f>
        <v>19897150</v>
      </c>
      <c r="G32" s="21"/>
      <c r="H32" s="31">
        <f t="shared" si="0"/>
        <v>0.5377608108108108</v>
      </c>
      <c r="I32" s="17"/>
      <c r="J32" s="27">
        <f>SUM(J12:J31)</f>
        <v>22824210</v>
      </c>
      <c r="K32" s="21"/>
      <c r="L32" s="31">
        <f t="shared" si="1"/>
        <v>0.3868510169491525</v>
      </c>
      <c r="M32" s="17"/>
      <c r="N32" s="27">
        <f>SUM(N12:N31)</f>
        <v>31356210</v>
      </c>
      <c r="O32" s="21"/>
      <c r="P32" s="31">
        <f t="shared" si="2"/>
        <v>0.31996132653061227</v>
      </c>
      <c r="Q32" s="27">
        <f>SUM(Q12:Q31)</f>
        <v>45553210</v>
      </c>
      <c r="R32" s="31">
        <f t="shared" si="2"/>
        <v>3.264911495210329E-09</v>
      </c>
      <c r="S32" s="31"/>
    </row>
    <row r="33" spans="1:19" s="14" customFormat="1" ht="13.5" thickTop="1">
      <c r="A33" s="11"/>
      <c r="B33" s="12"/>
      <c r="C33" s="12"/>
      <c r="D33" s="13"/>
      <c r="E33" s="17"/>
      <c r="H33" s="13"/>
      <c r="I33" s="17"/>
      <c r="L33" s="13"/>
      <c r="M33" s="17"/>
      <c r="P33" s="13"/>
      <c r="R33" s="13"/>
      <c r="S33" s="13"/>
    </row>
    <row r="34" spans="1:19" ht="12.75">
      <c r="A34" s="3" t="s">
        <v>13</v>
      </c>
      <c r="B34" s="29">
        <f>B9-B32</f>
        <v>5146300</v>
      </c>
      <c r="C34" s="8"/>
      <c r="D34" s="16"/>
      <c r="E34" s="17"/>
      <c r="F34" s="29">
        <f>F9-F32</f>
        <v>15302850</v>
      </c>
      <c r="G34" s="8"/>
      <c r="H34" s="6"/>
      <c r="I34" s="17"/>
      <c r="J34" s="29">
        <f>J9-J32</f>
        <v>33975790</v>
      </c>
      <c r="K34" s="8"/>
      <c r="L34" s="6"/>
      <c r="M34" s="17"/>
      <c r="N34" s="29">
        <f>N9-N32</f>
        <v>64043790</v>
      </c>
      <c r="O34" s="8"/>
      <c r="P34" s="6"/>
      <c r="Q34" s="29">
        <f>Q9-Q32</f>
        <v>121446790</v>
      </c>
      <c r="R34" s="6"/>
      <c r="S34" s="6"/>
    </row>
    <row r="35" spans="1:19" ht="12.75">
      <c r="A35" s="3" t="s">
        <v>14</v>
      </c>
      <c r="B35" s="29">
        <v>0</v>
      </c>
      <c r="C35" s="8"/>
      <c r="D35" s="16"/>
      <c r="E35" s="17"/>
      <c r="F35" s="29">
        <v>0</v>
      </c>
      <c r="H35" s="16"/>
      <c r="I35" s="17"/>
      <c r="J35" s="29">
        <v>0</v>
      </c>
      <c r="L35" s="6"/>
      <c r="M35" s="17"/>
      <c r="N35" s="29">
        <v>0</v>
      </c>
      <c r="P35" s="6"/>
      <c r="Q35" s="29">
        <v>0</v>
      </c>
      <c r="R35" s="6"/>
      <c r="S35" s="6"/>
    </row>
    <row r="36" spans="1:19" ht="12.75">
      <c r="A36" s="3" t="s">
        <v>15</v>
      </c>
      <c r="B36" s="29">
        <f>B34-B35</f>
        <v>5146300</v>
      </c>
      <c r="C36" s="8"/>
      <c r="D36" s="16"/>
      <c r="E36" s="17"/>
      <c r="F36" s="29">
        <f>F34-F35</f>
        <v>15302850</v>
      </c>
      <c r="G36" s="8"/>
      <c r="H36" s="16"/>
      <c r="I36" s="17"/>
      <c r="J36" s="29">
        <f>J34-J35</f>
        <v>33975790</v>
      </c>
      <c r="K36" s="8"/>
      <c r="L36" s="6"/>
      <c r="M36" s="17"/>
      <c r="N36" s="29">
        <f>N34-N35</f>
        <v>64043790</v>
      </c>
      <c r="O36" s="8"/>
      <c r="P36" s="6"/>
      <c r="Q36" s="29">
        <f>Q34-Q35</f>
        <v>121446790</v>
      </c>
      <c r="R36" s="6"/>
      <c r="S36" s="6"/>
    </row>
    <row r="37" spans="1:19" ht="12.75">
      <c r="A37" s="3" t="s">
        <v>16</v>
      </c>
      <c r="B37" s="29">
        <v>0</v>
      </c>
      <c r="C37" s="8"/>
      <c r="D37" s="16"/>
      <c r="E37" s="17"/>
      <c r="F37" s="29">
        <v>0</v>
      </c>
      <c r="H37" s="16"/>
      <c r="I37" s="17"/>
      <c r="J37" s="29">
        <v>0</v>
      </c>
      <c r="L37" s="6"/>
      <c r="M37" s="17"/>
      <c r="N37" s="29">
        <v>0</v>
      </c>
      <c r="P37" s="6"/>
      <c r="Q37" s="29">
        <v>0</v>
      </c>
      <c r="R37" s="6"/>
      <c r="S37" s="6"/>
    </row>
    <row r="38" spans="1:19" ht="13.5" thickBot="1">
      <c r="A38" s="3" t="s">
        <v>17</v>
      </c>
      <c r="B38" s="28">
        <f>B36-B37</f>
        <v>5146300</v>
      </c>
      <c r="C38" s="22"/>
      <c r="D38" s="16"/>
      <c r="E38" s="17"/>
      <c r="F38" s="28">
        <f>F36-F37</f>
        <v>15302850</v>
      </c>
      <c r="G38" s="22"/>
      <c r="H38" s="16"/>
      <c r="I38" s="17"/>
      <c r="J38" s="28">
        <f>J36-J37</f>
        <v>33975790</v>
      </c>
      <c r="K38" s="22"/>
      <c r="L38" s="16"/>
      <c r="M38" s="17"/>
      <c r="N38" s="28">
        <f>N36-N37</f>
        <v>64043790</v>
      </c>
      <c r="O38" s="22"/>
      <c r="P38" s="16"/>
      <c r="Q38" s="28">
        <f>Q36-Q37</f>
        <v>121446790</v>
      </c>
      <c r="R38" s="16"/>
      <c r="S38" s="16"/>
    </row>
    <row r="39" spans="1:18" ht="13.5" thickTop="1">
      <c r="A39" s="4"/>
      <c r="B39" s="8"/>
      <c r="C39" s="8"/>
      <c r="D39" s="6"/>
      <c r="E39" s="17"/>
      <c r="H39" s="16"/>
      <c r="I39" s="17"/>
      <c r="L39" s="6"/>
      <c r="M39" s="17"/>
      <c r="P39" s="6"/>
      <c r="R39" s="6"/>
    </row>
    <row r="40" spans="1:18" ht="12.75">
      <c r="A40" s="4"/>
      <c r="B40" s="8"/>
      <c r="C40" s="8"/>
      <c r="D40" s="6"/>
      <c r="E40" s="17"/>
      <c r="H40" s="16"/>
      <c r="I40" s="17"/>
      <c r="L40" s="6"/>
      <c r="M40" s="17"/>
      <c r="P40" s="6"/>
      <c r="R40" s="6"/>
    </row>
  </sheetData>
  <printOptions horizontalCentered="1"/>
  <pageMargins left="0.25" right="0.25" top="0.5" bottom="0.5" header="0.25" footer="0.5"/>
  <pageSetup fitToHeight="1" fitToWidth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Lutz Müller</cp:lastModifiedBy>
  <cp:lastPrinted>2011-03-16T09:57:07Z</cp:lastPrinted>
  <dcterms:created xsi:type="dcterms:W3CDTF">2001-02-17T01:04:29Z</dcterms:created>
  <dcterms:modified xsi:type="dcterms:W3CDTF">2011-05-25T13:51:41Z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TC010175111033</vt:lpwstr>
  </property>
</Properties>
</file>